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30" windowWidth="9180" windowHeight="4305" tabRatio="576" activeTab="1"/>
  </bookViews>
  <sheets>
    <sheet name="PL" sheetId="1" r:id="rId1"/>
    <sheet name="BS" sheetId="2" r:id="rId2"/>
    <sheet name="Equity" sheetId="3" r:id="rId3"/>
    <sheet name="cashflow" sheetId="4" r:id="rId4"/>
  </sheets>
  <definedNames>
    <definedName name="_xlnm.Print_Area" localSheetId="1">'BS'!$A$1:$E$62</definedName>
    <definedName name="_xlnm.Print_Area" localSheetId="3">'cashflow'!$A$1:$F$49</definedName>
    <definedName name="_xlnm.Print_Area" localSheetId="2">'Equity'!$A$1:$N$49</definedName>
    <definedName name="_xlnm.Print_Area" localSheetId="0">'PL'!$A$1:$G$58</definedName>
  </definedNames>
  <calcPr fullCalcOnLoad="1"/>
</workbook>
</file>

<file path=xl/sharedStrings.xml><?xml version="1.0" encoding="utf-8"?>
<sst xmlns="http://schemas.openxmlformats.org/spreadsheetml/2006/main" count="175" uniqueCount="138">
  <si>
    <t>Unaudited</t>
  </si>
  <si>
    <t>Profit Before Tax</t>
  </si>
  <si>
    <t>RM'000</t>
  </si>
  <si>
    <t>ASSETS</t>
  </si>
  <si>
    <t>Deposits and placements with financial institutions</t>
  </si>
  <si>
    <t>Dealing securities</t>
  </si>
  <si>
    <t>Investment securities</t>
  </si>
  <si>
    <t>Other assets</t>
  </si>
  <si>
    <t>TOTAL ASSETS</t>
  </si>
  <si>
    <t>LIABILITIES AND SHAREHOLDERS' FUNDS</t>
  </si>
  <si>
    <t>Deposits from customers</t>
  </si>
  <si>
    <t>Bills and acceptances payable</t>
  </si>
  <si>
    <t>Other liabilities</t>
  </si>
  <si>
    <t>TOTAL LIABILITIES</t>
  </si>
  <si>
    <t>SHAREHOLDERS' FUNDS</t>
  </si>
  <si>
    <t>TOTAL LIABILITIES AND SHAREHOLDERS' FUNDS</t>
  </si>
  <si>
    <t>Total</t>
  </si>
  <si>
    <t xml:space="preserve"> </t>
  </si>
  <si>
    <t>Exceptional items</t>
  </si>
  <si>
    <t>UNAUDITED</t>
  </si>
  <si>
    <t>AUDITED</t>
  </si>
  <si>
    <t>Property, plant and equipment</t>
  </si>
  <si>
    <t>Share capital</t>
  </si>
  <si>
    <t>Reserves</t>
  </si>
  <si>
    <t>Taxation</t>
  </si>
  <si>
    <t>Statutory deposits</t>
  </si>
  <si>
    <t>Other investments</t>
  </si>
  <si>
    <t xml:space="preserve">Goodwill </t>
  </si>
  <si>
    <t>Adjustment for non-cash flow:-</t>
  </si>
  <si>
    <t>Operating profit before changes in working capital</t>
  </si>
  <si>
    <t>Changes in working capital :-</t>
  </si>
  <si>
    <t>Net Change in Cash &amp; Cash Equivalents</t>
  </si>
  <si>
    <t xml:space="preserve">Share </t>
  </si>
  <si>
    <t>Capital</t>
  </si>
  <si>
    <t>Share</t>
  </si>
  <si>
    <t xml:space="preserve">Statutory </t>
  </si>
  <si>
    <t>Reserve</t>
  </si>
  <si>
    <t>Premium</t>
  </si>
  <si>
    <t xml:space="preserve">Accumulated </t>
  </si>
  <si>
    <t>Cash Flows From Investing Activities</t>
  </si>
  <si>
    <t>Cash Flows From Financing Activities</t>
  </si>
  <si>
    <t>CONDENSED CONSOLIDATED BALANCE SHEET</t>
  </si>
  <si>
    <t>Interest income</t>
  </si>
  <si>
    <t>Net interest income</t>
  </si>
  <si>
    <t>Net income</t>
  </si>
  <si>
    <t>Overhead expenses</t>
  </si>
  <si>
    <t>- Basic</t>
  </si>
  <si>
    <t>Other revenue and non-interest income</t>
  </si>
  <si>
    <t>Profit before taxation</t>
  </si>
  <si>
    <t>Profit after taxation</t>
  </si>
  <si>
    <t>(Company Number : 6627-X)</t>
  </si>
  <si>
    <t>(Incorporated in Malaysia)</t>
  </si>
  <si>
    <t xml:space="preserve">MALAYSIAN PLANTATIONS BERHAD </t>
  </si>
  <si>
    <t>(The figures have not been audited)</t>
  </si>
  <si>
    <t xml:space="preserve">QUARTERLY REPORT ON CONSOLIDATED RESULTS </t>
  </si>
  <si>
    <t xml:space="preserve">The Board  of  Directors  of  Malaysian Plantations Berhad ("MPlant") wishes  to  announce  the unaudited  </t>
  </si>
  <si>
    <t>Minority interests</t>
  </si>
  <si>
    <t>Tax recoverable</t>
  </si>
  <si>
    <t>Provision for taxation</t>
  </si>
  <si>
    <t>Revenue</t>
  </si>
  <si>
    <t>7.75% subordinated bonds</t>
  </si>
  <si>
    <t>Net profit for the period</t>
  </si>
  <si>
    <t xml:space="preserve">  </t>
  </si>
  <si>
    <t>Earnings per share (sen):-</t>
  </si>
  <si>
    <t>Deposits and placements of banks and other financial institutions</t>
  </si>
  <si>
    <t>CONDENSED CONSOLIDATED INCOME STATEMENTS</t>
  </si>
  <si>
    <t>Cash and cash equivalents consist of:-</t>
  </si>
  <si>
    <t xml:space="preserve">     Net change in current assets</t>
  </si>
  <si>
    <t xml:space="preserve">     Net change in current liabilities</t>
  </si>
  <si>
    <t xml:space="preserve">      Investing activities</t>
  </si>
  <si>
    <t xml:space="preserve">      Other financing activities</t>
  </si>
  <si>
    <t xml:space="preserve">     Non-cash and non operating items</t>
  </si>
  <si>
    <t>Net tangible assets per share (RM)</t>
  </si>
  <si>
    <t xml:space="preserve">      Deposits and placements with financial institutions</t>
  </si>
  <si>
    <t>MALAYSIAN PLANTATIONS BERHAD</t>
  </si>
  <si>
    <t>Balance as at 1 April 2003</t>
  </si>
  <si>
    <t xml:space="preserve">- Fully diluted      </t>
  </si>
  <si>
    <t>Deferred tax assets</t>
  </si>
  <si>
    <t>- as previously stated</t>
  </si>
  <si>
    <t>- prior year adjustments</t>
  </si>
  <si>
    <t>Deferred tax liabilities</t>
  </si>
  <si>
    <t>&lt;-------- Cumulative Quarter ---------&gt;</t>
  </si>
  <si>
    <t>31.3.2004</t>
  </si>
  <si>
    <t>As restated</t>
  </si>
  <si>
    <t>CONDENSED CONSOLIDATED STATEMENT OF CHANGES IN EQUITY</t>
  </si>
  <si>
    <t>CONDENSED CONSOLIDATED CASH FLOW STATEMENTS</t>
  </si>
  <si>
    <t>(The Condensed Consolidated Income Statements should be read in conjunction with the audited Annual Financial Statements of the Group for the year ended 31 March 2004)</t>
  </si>
  <si>
    <t>Recourse obligations on loans sold to Cagamas</t>
  </si>
  <si>
    <t>( The Condensed Consolidated Balance Sheet should be read in conjunction with the audited Annual Financial Statements of the Group for the year ended 31 March 2004)</t>
  </si>
  <si>
    <t>Balance as at 1 April 2004</t>
  </si>
  <si>
    <t>(The Condensed Consolidated Statement of Changes In Equity should be read in conjunction with the audited Annual Financial Statements of the Group for the year ended 31 March 2004)</t>
  </si>
  <si>
    <t>Loans, advances and financing</t>
  </si>
  <si>
    <t>Net cash (used in)/generated from operating activities</t>
  </si>
  <si>
    <t>Interest expense</t>
  </si>
  <si>
    <t>Net income from Islamic Banking business</t>
  </si>
  <si>
    <t>Cash and short term funds</t>
  </si>
  <si>
    <t>Obligations on securities sold under repurchase agreements</t>
  </si>
  <si>
    <t>(The Condensed Consolidated Cash Flow Statements should be read in conjunction with the audited Annual Financial Statements of the Group for the year ended 31 March 2004)</t>
  </si>
  <si>
    <t>Commitments and contingencies</t>
  </si>
  <si>
    <t xml:space="preserve"> Dividend paid</t>
  </si>
  <si>
    <t>AS AT</t>
  </si>
  <si>
    <t xml:space="preserve"> Transfer to statutory reserve</t>
  </si>
  <si>
    <t>Core Capital Ratio</t>
  </si>
  <si>
    <t xml:space="preserve">FOR THE FOURTH FINANCIAL QUARTER ENDED 31 MARCH 2005 </t>
  </si>
  <si>
    <t>results for the fourth financial quarter ended 31 March 2005 as follows:-</t>
  </si>
  <si>
    <t>&lt;--------- 4th Quarter ended ---------&gt;</t>
  </si>
  <si>
    <t>FOR THE FINANCIAL YEAR ENDED 31 MARCH 2005 (UNAUDITED)</t>
  </si>
  <si>
    <t>Balance as at 31 March 2005</t>
  </si>
  <si>
    <t>Balance as at 31 March 2004</t>
  </si>
  <si>
    <t xml:space="preserve"> Exercise of warrants</t>
  </si>
  <si>
    <t>FOR THE FINANCIAL YEAR ENDED 31 MARCH 2005</t>
  </si>
  <si>
    <t xml:space="preserve"> Less: Deposits and placements pledged as security with </t>
  </si>
  <si>
    <t xml:space="preserve">           financial institutions</t>
  </si>
  <si>
    <t>&lt;----------Non-distributable----------&gt;</t>
  </si>
  <si>
    <t>Operating Profit</t>
  </si>
  <si>
    <t>Allowance for losses on loans and financing</t>
  </si>
  <si>
    <t>Balances due from clients and brokers</t>
  </si>
  <si>
    <t>Development property</t>
  </si>
  <si>
    <t>Land held for property development</t>
  </si>
  <si>
    <t>Balances due to clients and brokers</t>
  </si>
  <si>
    <t xml:space="preserve"> Net profit for the year</t>
  </si>
  <si>
    <t>31.3.2005</t>
  </si>
  <si>
    <t>Movement during the year</t>
  </si>
  <si>
    <t xml:space="preserve">     Taxes paid</t>
  </si>
  <si>
    <t>Cash &amp; Cash Equivalents at beginning of year</t>
  </si>
  <si>
    <t>Cash &amp; Cash Equivalents at end of year</t>
  </si>
  <si>
    <t xml:space="preserve">      Cash &amp; short term funds</t>
  </si>
  <si>
    <t>Capital Adequacy (for the banking subsidiaries)</t>
  </si>
  <si>
    <t>Year Ended</t>
  </si>
  <si>
    <t>Audited</t>
  </si>
  <si>
    <t>Share premium</t>
  </si>
  <si>
    <t>&lt;Distributable&gt;</t>
  </si>
  <si>
    <t>Capital reserves</t>
  </si>
  <si>
    <t>Statutory reserve</t>
  </si>
  <si>
    <t>Accumulated profits/(losses)</t>
  </si>
  <si>
    <t>Profits/(Losses)</t>
  </si>
  <si>
    <t xml:space="preserve">Risk-weighted Capital Ratio </t>
  </si>
  <si>
    <t>FOR THE FINANCIAL YEAR ENDED 31 MARCH 2004 (AUDITED)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</si>
</sst>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#,##0,;[Red]\(#,##0\)"/>
    <numFmt numFmtId="174" formatCode="_(* #,##0_);_(* \(#,##0\);_(* &quot;-&quot;??_);_(@_)"/>
    <numFmt numFmtId="175" formatCode="#,##0_ ;[Red]\-#,##0\ "/>
    <numFmt numFmtId="176" formatCode="_(* #,##0.0000_);_(* \(#,##0.0000\);_(* &quot;-&quot;??_);_(@_)"/>
    <numFmt numFmtId="177" formatCode="dd\ mmmm\ yyyy"/>
    <numFmt numFmtId="178" formatCode="0.00_);\(0.00\)"/>
    <numFmt numFmtId="179" formatCode="_(* #,##0.00000_);_(* \(#,##0.00000\);_(* &quot;-&quot;??_);_(@_)"/>
    <numFmt numFmtId="180" formatCode="#,##0.0_);\(#,##0.0\)"/>
    <numFmt numFmtId="181" formatCode="0.0%"/>
    <numFmt numFmtId="182" formatCode="_(* #,##0.0_);_(* \(#,##0.0\);_(* &quot;-&quot;_);_(@_)"/>
    <numFmt numFmtId="183" formatCode="_(* #,##0.00_);_(* \(#,##0.00\);_(* &quot;-&quot;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 quotePrefix="1">
      <alignment horizontal="right"/>
    </xf>
    <xf numFmtId="37" fontId="7" fillId="0" borderId="0" xfId="0" applyNumberFormat="1" applyFont="1" applyAlignment="1">
      <alignment/>
    </xf>
    <xf numFmtId="174" fontId="6" fillId="0" borderId="0" xfId="15" applyNumberFormat="1" applyFont="1" applyAlignment="1">
      <alignment/>
    </xf>
    <xf numFmtId="174" fontId="7" fillId="0" borderId="0" xfId="15" applyNumberFormat="1" applyFont="1" applyFill="1" applyAlignment="1">
      <alignment/>
    </xf>
    <xf numFmtId="174" fontId="7" fillId="0" borderId="0" xfId="15" applyNumberFormat="1" applyFont="1" applyAlignment="1">
      <alignment/>
    </xf>
    <xf numFmtId="0" fontId="6" fillId="0" borderId="0" xfId="0" applyFont="1" applyAlignment="1">
      <alignment vertical="center"/>
    </xf>
    <xf numFmtId="174" fontId="6" fillId="0" borderId="2" xfId="15" applyNumberFormat="1" applyFont="1" applyBorder="1" applyAlignment="1">
      <alignment/>
    </xf>
    <xf numFmtId="174" fontId="6" fillId="0" borderId="3" xfId="15" applyNumberFormat="1" applyFont="1" applyBorder="1" applyAlignment="1">
      <alignment vertical="center"/>
    </xf>
    <xf numFmtId="174" fontId="7" fillId="0" borderId="0" xfId="15" applyNumberFormat="1" applyFont="1" applyBorder="1" applyAlignment="1">
      <alignment vertical="center"/>
    </xf>
    <xf numFmtId="174" fontId="6" fillId="0" borderId="0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174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37" fontId="7" fillId="0" borderId="0" xfId="15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169" fontId="7" fillId="0" borderId="0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15" applyNumberFormat="1" applyFont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7" fillId="0" borderId="0" xfId="15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9" fontId="7" fillId="0" borderId="1" xfId="0" applyNumberFormat="1" applyFont="1" applyBorder="1" applyAlignment="1">
      <alignment/>
    </xf>
    <xf numFmtId="0" fontId="7" fillId="0" borderId="0" xfId="0" applyFont="1" applyAlignment="1" quotePrefix="1">
      <alignment/>
    </xf>
    <xf numFmtId="3" fontId="7" fillId="0" borderId="0" xfId="0" applyNumberFormat="1" applyFont="1" applyAlignment="1">
      <alignment/>
    </xf>
    <xf numFmtId="171" fontId="7" fillId="0" borderId="0" xfId="15" applyFont="1" applyAlignment="1">
      <alignment/>
    </xf>
    <xf numFmtId="174" fontId="4" fillId="0" borderId="0" xfId="0" applyNumberFormat="1" applyFont="1" applyAlignment="1">
      <alignment/>
    </xf>
    <xf numFmtId="174" fontId="7" fillId="0" borderId="4" xfId="15" applyNumberFormat="1" applyFont="1" applyBorder="1" applyAlignment="1">
      <alignment horizontal="right"/>
    </xf>
    <xf numFmtId="174" fontId="7" fillId="0" borderId="0" xfId="15" applyNumberFormat="1" applyFont="1" applyAlignment="1">
      <alignment vertical="center"/>
    </xf>
    <xf numFmtId="171" fontId="6" fillId="0" borderId="5" xfId="15" applyFont="1" applyBorder="1" applyAlignment="1">
      <alignment vertical="center"/>
    </xf>
    <xf numFmtId="169" fontId="7" fillId="0" borderId="2" xfId="15" applyNumberFormat="1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4" fontId="6" fillId="0" borderId="1" xfId="0" applyNumberFormat="1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169" fontId="7" fillId="0" borderId="2" xfId="15" applyNumberFormat="1" applyFont="1" applyFill="1" applyBorder="1" applyAlignment="1">
      <alignment/>
    </xf>
    <xf numFmtId="169" fontId="7" fillId="0" borderId="2" xfId="0" applyNumberFormat="1" applyFont="1" applyBorder="1" applyAlignment="1">
      <alignment/>
    </xf>
    <xf numFmtId="169" fontId="7" fillId="0" borderId="1" xfId="15" applyNumberFormat="1" applyFont="1" applyBorder="1" applyAlignment="1">
      <alignment/>
    </xf>
    <xf numFmtId="169" fontId="7" fillId="0" borderId="1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center"/>
    </xf>
    <xf numFmtId="174" fontId="7" fillId="0" borderId="1" xfId="0" applyNumberFormat="1" applyFont="1" applyBorder="1" applyAlignment="1" quotePrefix="1">
      <alignment horizontal="right"/>
    </xf>
    <xf numFmtId="174" fontId="7" fillId="0" borderId="1" xfId="0" applyNumberFormat="1" applyFont="1" applyBorder="1" applyAlignment="1">
      <alignment/>
    </xf>
    <xf numFmtId="174" fontId="7" fillId="0" borderId="3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69" fontId="6" fillId="0" borderId="0" xfId="0" applyNumberFormat="1" applyFont="1" applyAlignment="1">
      <alignment/>
    </xf>
    <xf numFmtId="169" fontId="6" fillId="0" borderId="6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6" fillId="0" borderId="0" xfId="15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0" fontId="7" fillId="0" borderId="0" xfId="15" applyNumberFormat="1" applyFont="1" applyAlignment="1">
      <alignment/>
    </xf>
    <xf numFmtId="10" fontId="7" fillId="0" borderId="5" xfId="15" applyNumberFormat="1" applyFont="1" applyBorder="1" applyAlignment="1">
      <alignment/>
    </xf>
    <xf numFmtId="174" fontId="6" fillId="0" borderId="4" xfId="15" applyNumberFormat="1" applyFont="1" applyBorder="1" applyAlignment="1">
      <alignment horizontal="right"/>
    </xf>
    <xf numFmtId="169" fontId="6" fillId="0" borderId="0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171" fontId="6" fillId="0" borderId="0" xfId="15" applyFont="1" applyAlignment="1">
      <alignment/>
    </xf>
    <xf numFmtId="169" fontId="7" fillId="0" borderId="6" xfId="0" applyNumberFormat="1" applyFont="1" applyBorder="1" applyAlignment="1">
      <alignment/>
    </xf>
    <xf numFmtId="174" fontId="7" fillId="0" borderId="5" xfId="15" applyNumberFormat="1" applyFont="1" applyBorder="1" applyAlignment="1">
      <alignment/>
    </xf>
    <xf numFmtId="0" fontId="13" fillId="0" borderId="0" xfId="0" applyFont="1" applyAlignment="1">
      <alignment horizontal="left"/>
    </xf>
    <xf numFmtId="174" fontId="17" fillId="0" borderId="0" xfId="0" applyNumberFormat="1" applyFont="1" applyAlignment="1">
      <alignment/>
    </xf>
    <xf numFmtId="174" fontId="17" fillId="0" borderId="0" xfId="15" applyNumberFormat="1" applyFont="1" applyBorder="1" applyAlignment="1">
      <alignment/>
    </xf>
    <xf numFmtId="174" fontId="17" fillId="0" borderId="7" xfId="15" applyNumberFormat="1" applyFont="1" applyBorder="1" applyAlignment="1">
      <alignment/>
    </xf>
    <xf numFmtId="174" fontId="17" fillId="0" borderId="1" xfId="15" applyNumberFormat="1" applyFont="1" applyBorder="1" applyAlignment="1">
      <alignment/>
    </xf>
    <xf numFmtId="174" fontId="17" fillId="0" borderId="3" xfId="15" applyNumberFormat="1" applyFont="1" applyBorder="1" applyAlignment="1">
      <alignment/>
    </xf>
    <xf numFmtId="174" fontId="18" fillId="0" borderId="2" xfId="15" applyNumberFormat="1" applyFont="1" applyBorder="1" applyAlignment="1">
      <alignment/>
    </xf>
    <xf numFmtId="174" fontId="17" fillId="0" borderId="0" xfId="15" applyNumberFormat="1" applyFont="1" applyBorder="1" applyAlignment="1">
      <alignment vertical="center"/>
    </xf>
    <xf numFmtId="174" fontId="18" fillId="0" borderId="0" xfId="15" applyNumberFormat="1" applyFont="1" applyBorder="1" applyAlignment="1">
      <alignment vertical="center"/>
    </xf>
    <xf numFmtId="183" fontId="6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6" fillId="0" borderId="0" xfId="0" applyNumberFormat="1" applyFont="1" applyBorder="1" applyAlignment="1" quotePrefix="1">
      <alignment horizontal="right"/>
    </xf>
    <xf numFmtId="183" fontId="7" fillId="0" borderId="0" xfId="0" applyNumberFormat="1" applyFont="1" applyBorder="1" applyAlignment="1" quotePrefix="1">
      <alignment horizontal="right"/>
    </xf>
    <xf numFmtId="183" fontId="7" fillId="0" borderId="0" xfId="0" applyNumberFormat="1" applyFont="1" applyBorder="1" applyAlignment="1">
      <alignment horizontal="right"/>
    </xf>
    <xf numFmtId="183" fontId="18" fillId="0" borderId="0" xfId="0" applyNumberFormat="1" applyFont="1" applyBorder="1" applyAlignment="1">
      <alignment/>
    </xf>
    <xf numFmtId="183" fontId="18" fillId="0" borderId="0" xfId="0" applyNumberFormat="1" applyFont="1" applyBorder="1" applyAlignment="1" quotePrefix="1">
      <alignment horizontal="right"/>
    </xf>
    <xf numFmtId="0" fontId="16" fillId="0" borderId="0" xfId="0" applyFont="1" applyAlignment="1">
      <alignment horizontal="left" vertical="justify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 quotePrefix="1">
      <alignment horizontal="left" vertical="justify"/>
    </xf>
    <xf numFmtId="0" fontId="13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 vertical="justify"/>
    </xf>
    <xf numFmtId="0" fontId="4" fillId="0" borderId="0" xfId="0" applyFont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5"/>
  <sheetViews>
    <sheetView showGridLines="0" zoomScale="85" zoomScaleNormal="85" workbookViewId="0" topLeftCell="A1">
      <selection activeCell="D55" sqref="D55"/>
    </sheetView>
  </sheetViews>
  <sheetFormatPr defaultColWidth="9.140625" defaultRowHeight="12.75"/>
  <cols>
    <col min="1" max="1" width="2.8515625" style="1" customWidth="1"/>
    <col min="2" max="2" width="37.140625" style="1" customWidth="1"/>
    <col min="3" max="4" width="16.140625" style="1" customWidth="1"/>
    <col min="5" max="5" width="2.140625" style="1" customWidth="1"/>
    <col min="6" max="7" width="16.140625" style="1" customWidth="1"/>
    <col min="8" max="16384" width="9.140625" style="1" customWidth="1"/>
  </cols>
  <sheetData>
    <row r="1" spans="1:7" ht="25.5">
      <c r="A1" s="103" t="s">
        <v>52</v>
      </c>
      <c r="B1" s="103"/>
      <c r="C1" s="103"/>
      <c r="D1" s="103"/>
      <c r="E1" s="103"/>
      <c r="F1" s="103"/>
      <c r="G1" s="103"/>
    </row>
    <row r="2" spans="1:7" ht="15">
      <c r="A2" s="105" t="s">
        <v>50</v>
      </c>
      <c r="B2" s="105"/>
      <c r="C2" s="105"/>
      <c r="D2" s="105"/>
      <c r="E2" s="105"/>
      <c r="F2" s="105"/>
      <c r="G2" s="105"/>
    </row>
    <row r="3" spans="1:7" ht="15">
      <c r="A3" s="105" t="s">
        <v>51</v>
      </c>
      <c r="B3" s="105"/>
      <c r="C3" s="105"/>
      <c r="D3" s="105"/>
      <c r="E3" s="105"/>
      <c r="F3" s="105"/>
      <c r="G3" s="105"/>
    </row>
    <row r="4" ht="12.75">
      <c r="B4" s="2"/>
    </row>
    <row r="5" spans="1:7" ht="15.75">
      <c r="A5" s="104" t="s">
        <v>54</v>
      </c>
      <c r="B5" s="104"/>
      <c r="C5" s="104"/>
      <c r="D5" s="104"/>
      <c r="E5" s="104"/>
      <c r="F5" s="104"/>
      <c r="G5" s="104"/>
    </row>
    <row r="6" spans="1:7" ht="15.75">
      <c r="A6" s="104" t="s">
        <v>103</v>
      </c>
      <c r="B6" s="104"/>
      <c r="C6" s="104"/>
      <c r="D6" s="104"/>
      <c r="E6" s="104"/>
      <c r="F6" s="104"/>
      <c r="G6" s="104"/>
    </row>
    <row r="7" spans="1:7" ht="13.5" customHeight="1">
      <c r="A7" s="105" t="s">
        <v>53</v>
      </c>
      <c r="B7" s="105"/>
      <c r="C7" s="105"/>
      <c r="D7" s="105"/>
      <c r="E7" s="105"/>
      <c r="F7" s="105"/>
      <c r="G7" s="105"/>
    </row>
    <row r="8" spans="1:7" ht="13.5" customHeight="1">
      <c r="A8" s="6"/>
      <c r="B8" s="6"/>
      <c r="C8" s="6"/>
      <c r="D8" s="6"/>
      <c r="E8" s="6"/>
      <c r="F8" s="6"/>
      <c r="G8" s="6"/>
    </row>
    <row r="9" ht="15.75">
      <c r="B9" s="5" t="s">
        <v>55</v>
      </c>
    </row>
    <row r="10" ht="15.75">
      <c r="B10" s="5" t="s">
        <v>104</v>
      </c>
    </row>
    <row r="11" ht="15">
      <c r="B11" s="4"/>
    </row>
    <row r="12" s="4" customFormat="1" ht="15">
      <c r="B12" s="3" t="s">
        <v>65</v>
      </c>
    </row>
    <row r="13" s="4" customFormat="1" ht="15"/>
    <row r="14" spans="4:7" s="4" customFormat="1" ht="15">
      <c r="D14" s="9"/>
      <c r="F14" s="9"/>
      <c r="G14" s="9"/>
    </row>
    <row r="15" spans="3:7" s="4" customFormat="1" ht="15">
      <c r="C15" s="106" t="s">
        <v>105</v>
      </c>
      <c r="D15" s="106"/>
      <c r="E15" s="53"/>
      <c r="F15" s="106" t="s">
        <v>81</v>
      </c>
      <c r="G15" s="106"/>
    </row>
    <row r="16" spans="3:7" s="4" customFormat="1" ht="15">
      <c r="C16" s="54" t="s">
        <v>121</v>
      </c>
      <c r="D16" s="54" t="s">
        <v>82</v>
      </c>
      <c r="E16" s="53"/>
      <c r="F16" s="55" t="s">
        <v>121</v>
      </c>
      <c r="G16" s="55" t="s">
        <v>82</v>
      </c>
    </row>
    <row r="17" spans="3:8" s="4" customFormat="1" ht="15">
      <c r="C17" s="9" t="s">
        <v>2</v>
      </c>
      <c r="D17" s="9" t="s">
        <v>2</v>
      </c>
      <c r="E17" s="10"/>
      <c r="F17" s="9" t="s">
        <v>2</v>
      </c>
      <c r="G17" s="9" t="s">
        <v>2</v>
      </c>
      <c r="H17" s="40"/>
    </row>
    <row r="18" spans="3:8" s="4" customFormat="1" ht="15">
      <c r="C18" s="9"/>
      <c r="D18" s="9"/>
      <c r="E18" s="10"/>
      <c r="F18" s="9"/>
      <c r="G18" s="9"/>
      <c r="H18" s="40"/>
    </row>
    <row r="19" spans="2:8" s="4" customFormat="1" ht="15.75" thickBot="1">
      <c r="B19" s="4" t="s">
        <v>59</v>
      </c>
      <c r="C19" s="79">
        <v>370129</v>
      </c>
      <c r="D19" s="48">
        <v>321402</v>
      </c>
      <c r="E19" s="10"/>
      <c r="F19" s="79">
        <v>1443466</v>
      </c>
      <c r="G19" s="48">
        <v>1429744</v>
      </c>
      <c r="H19" s="40"/>
    </row>
    <row r="20" spans="3:6" s="4" customFormat="1" ht="15">
      <c r="C20" s="3"/>
      <c r="F20" s="3"/>
    </row>
    <row r="21" spans="2:7" s="4" customFormat="1" ht="15">
      <c r="B21" s="4" t="s">
        <v>42</v>
      </c>
      <c r="C21" s="80">
        <v>287090</v>
      </c>
      <c r="D21" s="36">
        <v>276351</v>
      </c>
      <c r="E21" s="36"/>
      <c r="F21" s="80">
        <v>1123678</v>
      </c>
      <c r="G21" s="36">
        <v>1104686</v>
      </c>
    </row>
    <row r="22" spans="2:7" s="4" customFormat="1" ht="15">
      <c r="B22" s="4" t="s">
        <v>93</v>
      </c>
      <c r="C22" s="81">
        <v>-127856</v>
      </c>
      <c r="D22" s="43">
        <v>-141650</v>
      </c>
      <c r="E22" s="36"/>
      <c r="F22" s="81">
        <v>-538974</v>
      </c>
      <c r="G22" s="43">
        <v>-550983</v>
      </c>
    </row>
    <row r="23" spans="2:7" s="4" customFormat="1" ht="15">
      <c r="B23" s="4" t="s">
        <v>43</v>
      </c>
      <c r="C23" s="80">
        <f>+C22+C21</f>
        <v>159234</v>
      </c>
      <c r="D23" s="36">
        <f>+D22+D21</f>
        <v>134701</v>
      </c>
      <c r="E23" s="36"/>
      <c r="F23" s="80">
        <f>+F22+F21</f>
        <v>584704</v>
      </c>
      <c r="G23" s="36">
        <f>+G22+G21</f>
        <v>553703</v>
      </c>
    </row>
    <row r="24" spans="3:7" s="4" customFormat="1" ht="15">
      <c r="C24" s="80"/>
      <c r="D24" s="36"/>
      <c r="E24" s="36"/>
      <c r="F24" s="80"/>
      <c r="G24" s="36"/>
    </row>
    <row r="25" spans="2:7" s="4" customFormat="1" ht="15">
      <c r="B25" s="4" t="s">
        <v>94</v>
      </c>
      <c r="C25" s="80">
        <v>14936</v>
      </c>
      <c r="D25" s="36">
        <v>8865</v>
      </c>
      <c r="E25" s="36"/>
      <c r="F25" s="80">
        <v>51995</v>
      </c>
      <c r="G25" s="36">
        <v>32840</v>
      </c>
    </row>
    <row r="26" spans="3:7" s="4" customFormat="1" ht="15">
      <c r="C26" s="81"/>
      <c r="D26" s="43"/>
      <c r="E26" s="36"/>
      <c r="F26" s="81"/>
      <c r="G26" s="43"/>
    </row>
    <row r="27" spans="3:7" s="4" customFormat="1" ht="15">
      <c r="C27" s="70">
        <f>+C25+C23</f>
        <v>174170</v>
      </c>
      <c r="D27" s="35">
        <f>+D25+D23</f>
        <v>143566</v>
      </c>
      <c r="E27" s="35"/>
      <c r="F27" s="70">
        <f>+F25+F23</f>
        <v>636699</v>
      </c>
      <c r="G27" s="35">
        <f>+G25+G23</f>
        <v>586543</v>
      </c>
    </row>
    <row r="28" spans="3:7" s="4" customFormat="1" ht="15">
      <c r="C28" s="70"/>
      <c r="D28" s="35"/>
      <c r="E28" s="35"/>
      <c r="F28" s="70"/>
      <c r="G28" s="35"/>
    </row>
    <row r="29" spans="2:7" s="4" customFormat="1" ht="15">
      <c r="B29" s="4" t="s">
        <v>47</v>
      </c>
      <c r="C29" s="70">
        <v>61415</v>
      </c>
      <c r="D29" s="35">
        <v>18353</v>
      </c>
      <c r="E29" s="35"/>
      <c r="F29" s="70">
        <v>230302</v>
      </c>
      <c r="G29" s="35">
        <v>165110</v>
      </c>
    </row>
    <row r="30" spans="3:7" s="4" customFormat="1" ht="15">
      <c r="C30" s="81"/>
      <c r="D30" s="43"/>
      <c r="E30" s="35"/>
      <c r="F30" s="81"/>
      <c r="G30" s="43"/>
    </row>
    <row r="31" spans="2:7" s="4" customFormat="1" ht="15">
      <c r="B31" s="4" t="s">
        <v>44</v>
      </c>
      <c r="C31" s="70">
        <f>+C29+C27</f>
        <v>235585</v>
      </c>
      <c r="D31" s="35">
        <f>+D29+D27</f>
        <v>161919</v>
      </c>
      <c r="E31" s="35"/>
      <c r="F31" s="70">
        <f>+F29+F27</f>
        <v>867001</v>
      </c>
      <c r="G31" s="35">
        <f>+G29+G27</f>
        <v>751653</v>
      </c>
    </row>
    <row r="32" spans="3:7" s="4" customFormat="1" ht="15">
      <c r="C32" s="70"/>
      <c r="D32" s="35"/>
      <c r="E32" s="35"/>
      <c r="F32" s="70"/>
      <c r="G32" s="35"/>
    </row>
    <row r="33" spans="2:7" s="4" customFormat="1" ht="15">
      <c r="B33" s="4" t="s">
        <v>45</v>
      </c>
      <c r="C33" s="70">
        <v>-86808</v>
      </c>
      <c r="D33" s="35">
        <v>-79341</v>
      </c>
      <c r="E33" s="35"/>
      <c r="F33" s="70">
        <v>-354885</v>
      </c>
      <c r="G33" s="35">
        <v>-313854</v>
      </c>
    </row>
    <row r="34" spans="2:7" s="4" customFormat="1" ht="15" hidden="1">
      <c r="B34" s="4" t="s">
        <v>18</v>
      </c>
      <c r="C34" s="80">
        <v>0</v>
      </c>
      <c r="D34" s="36">
        <v>0</v>
      </c>
      <c r="E34" s="35"/>
      <c r="F34" s="80">
        <v>0</v>
      </c>
      <c r="G34" s="36">
        <v>0</v>
      </c>
    </row>
    <row r="35" spans="3:7" s="4" customFormat="1" ht="15">
      <c r="C35" s="81"/>
      <c r="D35" s="43"/>
      <c r="E35" s="35"/>
      <c r="F35" s="81"/>
      <c r="G35" s="43"/>
    </row>
    <row r="36" spans="1:7" s="4" customFormat="1" ht="15">
      <c r="A36" s="44"/>
      <c r="B36" s="4" t="s">
        <v>114</v>
      </c>
      <c r="C36" s="80">
        <f>+C33+C31</f>
        <v>148777</v>
      </c>
      <c r="D36" s="36">
        <f>+D33+D31</f>
        <v>82578</v>
      </c>
      <c r="E36" s="36"/>
      <c r="F36" s="80">
        <f>+F33+F31</f>
        <v>512116</v>
      </c>
      <c r="G36" s="36">
        <f>+G33+G31</f>
        <v>437799</v>
      </c>
    </row>
    <row r="37" spans="1:7" s="4" customFormat="1" ht="15">
      <c r="A37" s="44"/>
      <c r="C37" s="80"/>
      <c r="D37" s="36"/>
      <c r="E37" s="36"/>
      <c r="F37" s="80"/>
      <c r="G37" s="36"/>
    </row>
    <row r="38" spans="1:7" s="4" customFormat="1" ht="15">
      <c r="A38" s="44"/>
      <c r="B38" s="4" t="s">
        <v>115</v>
      </c>
      <c r="C38" s="80">
        <f>-91164-14057</f>
        <v>-105221</v>
      </c>
      <c r="D38" s="36">
        <v>-29947</v>
      </c>
      <c r="E38" s="36"/>
      <c r="F38" s="80">
        <f>-198380-14057</f>
        <v>-212437</v>
      </c>
      <c r="G38" s="36">
        <v>-160761</v>
      </c>
    </row>
    <row r="39" spans="1:7" s="4" customFormat="1" ht="15">
      <c r="A39" s="44"/>
      <c r="C39" s="81"/>
      <c r="D39" s="43"/>
      <c r="E39" s="36"/>
      <c r="F39" s="81"/>
      <c r="G39" s="43"/>
    </row>
    <row r="40" spans="2:7" s="4" customFormat="1" ht="15">
      <c r="B40" s="4" t="s">
        <v>48</v>
      </c>
      <c r="C40" s="70">
        <f>+C38+C36</f>
        <v>43556</v>
      </c>
      <c r="D40" s="35">
        <f>+D38+D36</f>
        <v>52631</v>
      </c>
      <c r="E40" s="35"/>
      <c r="F40" s="70">
        <f>+F38+F36</f>
        <v>299679</v>
      </c>
      <c r="G40" s="35">
        <f>+G38+G36</f>
        <v>277038</v>
      </c>
    </row>
    <row r="41" spans="3:7" s="4" customFormat="1" ht="15">
      <c r="C41" s="70"/>
      <c r="D41" s="35"/>
      <c r="E41" s="35"/>
      <c r="F41" s="70"/>
      <c r="G41" s="35"/>
    </row>
    <row r="42" spans="2:7" s="4" customFormat="1" ht="15">
      <c r="B42" s="4" t="s">
        <v>24</v>
      </c>
      <c r="C42" s="70">
        <f>-15780+3935</f>
        <v>-11845</v>
      </c>
      <c r="D42" s="35">
        <v>-653</v>
      </c>
      <c r="E42" s="35"/>
      <c r="F42" s="70">
        <f>-88077+3935</f>
        <v>-84142</v>
      </c>
      <c r="G42" s="35">
        <v>-74571</v>
      </c>
    </row>
    <row r="43" spans="3:7" s="4" customFormat="1" ht="15">
      <c r="C43" s="81"/>
      <c r="D43" s="43"/>
      <c r="E43" s="35"/>
      <c r="F43" s="81"/>
      <c r="G43" s="43"/>
    </row>
    <row r="44" spans="2:7" s="4" customFormat="1" ht="15">
      <c r="B44" s="4" t="s">
        <v>49</v>
      </c>
      <c r="C44" s="70">
        <f>SUM(C40:C43)</f>
        <v>31711</v>
      </c>
      <c r="D44" s="35">
        <f>SUM(D40:D43)</f>
        <v>51978</v>
      </c>
      <c r="E44" s="35"/>
      <c r="F44" s="70">
        <f>SUM(F40:F43)</f>
        <v>215537</v>
      </c>
      <c r="G44" s="35">
        <f>SUM(G40:G43)</f>
        <v>202467</v>
      </c>
    </row>
    <row r="45" spans="3:7" s="4" customFormat="1" ht="15">
      <c r="C45" s="70"/>
      <c r="D45" s="35"/>
      <c r="E45" s="35"/>
      <c r="F45" s="70"/>
      <c r="G45" s="35"/>
    </row>
    <row r="46" spans="2:7" s="4" customFormat="1" ht="15">
      <c r="B46" s="4" t="s">
        <v>56</v>
      </c>
      <c r="C46" s="80">
        <v>-92</v>
      </c>
      <c r="D46" s="36">
        <v>-60</v>
      </c>
      <c r="E46" s="35"/>
      <c r="F46" s="80">
        <v>-482</v>
      </c>
      <c r="G46" s="35">
        <v>-315</v>
      </c>
    </row>
    <row r="47" spans="3:7" s="4" customFormat="1" ht="15">
      <c r="C47" s="81"/>
      <c r="D47" s="43"/>
      <c r="E47" s="35"/>
      <c r="F47" s="81"/>
      <c r="G47" s="43"/>
    </row>
    <row r="48" spans="2:7" s="4" customFormat="1" ht="15.75" thickBot="1">
      <c r="B48" s="4" t="s">
        <v>61</v>
      </c>
      <c r="C48" s="71">
        <f>+C46+C44</f>
        <v>31619</v>
      </c>
      <c r="D48" s="84">
        <f>SUM(D44:D47)</f>
        <v>51918</v>
      </c>
      <c r="E48" s="35"/>
      <c r="F48" s="71">
        <f>SUM(F44:F47)</f>
        <v>215055</v>
      </c>
      <c r="G48" s="84">
        <f>SUM(G44:G47)</f>
        <v>202152</v>
      </c>
    </row>
    <row r="49" spans="3:7" s="4" customFormat="1" ht="15">
      <c r="C49" s="82"/>
      <c r="D49" s="12"/>
      <c r="E49" s="12"/>
      <c r="F49" s="82"/>
      <c r="G49" s="12"/>
    </row>
    <row r="50" spans="3:7" s="4" customFormat="1" ht="15">
      <c r="C50" s="82"/>
      <c r="D50" s="12"/>
      <c r="E50" s="12"/>
      <c r="F50" s="82"/>
      <c r="G50" s="12"/>
    </row>
    <row r="51" spans="2:7" s="4" customFormat="1" ht="15">
      <c r="B51" s="4" t="s">
        <v>63</v>
      </c>
      <c r="C51" s="82"/>
      <c r="D51" s="12"/>
      <c r="E51" s="12"/>
      <c r="F51" s="83"/>
      <c r="G51" s="12"/>
    </row>
    <row r="52" spans="2:12" s="4" customFormat="1" ht="15">
      <c r="B52" s="44" t="s">
        <v>46</v>
      </c>
      <c r="C52" s="100">
        <v>2.72</v>
      </c>
      <c r="D52" s="96">
        <v>4.47</v>
      </c>
      <c r="E52" s="96"/>
      <c r="F52" s="95">
        <v>18.5</v>
      </c>
      <c r="G52" s="96">
        <v>17.39</v>
      </c>
      <c r="H52" s="27"/>
      <c r="I52" s="27"/>
      <c r="J52" s="27"/>
      <c r="K52" s="27"/>
      <c r="L52" s="27"/>
    </row>
    <row r="53" spans="2:12" s="4" customFormat="1" ht="15">
      <c r="B53" s="44" t="s">
        <v>76</v>
      </c>
      <c r="C53" s="101">
        <v>2.33</v>
      </c>
      <c r="D53" s="98">
        <v>4.14</v>
      </c>
      <c r="E53" s="99"/>
      <c r="F53" s="97">
        <v>15.84</v>
      </c>
      <c r="G53" s="98">
        <v>16.11</v>
      </c>
      <c r="H53" s="27"/>
      <c r="I53" s="27"/>
      <c r="J53" s="27"/>
      <c r="K53" s="27"/>
      <c r="L53" s="27"/>
    </row>
    <row r="54" spans="3:12" s="4" customFormat="1" ht="15">
      <c r="C54" s="24"/>
      <c r="D54" s="24"/>
      <c r="E54" s="24"/>
      <c r="F54" s="24"/>
      <c r="G54" s="24"/>
      <c r="H54" s="27"/>
      <c r="I54" s="27"/>
      <c r="J54" s="27"/>
      <c r="K54" s="27"/>
      <c r="L54" s="27"/>
    </row>
    <row r="55" spans="3:6" s="4" customFormat="1" ht="15">
      <c r="C55" s="12"/>
      <c r="D55" s="45"/>
      <c r="E55" s="45"/>
      <c r="F55" s="45"/>
    </row>
    <row r="56" spans="2:7" s="4" customFormat="1" ht="28.5" customHeight="1">
      <c r="B56" s="102" t="s">
        <v>86</v>
      </c>
      <c r="C56" s="102"/>
      <c r="D56" s="102"/>
      <c r="E56" s="102"/>
      <c r="F56" s="102"/>
      <c r="G56" s="102"/>
    </row>
    <row r="57" spans="1:6" s="4" customFormat="1" ht="15">
      <c r="A57" s="4" t="s">
        <v>17</v>
      </c>
      <c r="B57" s="44"/>
      <c r="C57" s="12"/>
      <c r="D57" s="45"/>
      <c r="E57" s="45"/>
      <c r="F57" s="45"/>
    </row>
    <row r="58" spans="4:6" s="4" customFormat="1" ht="15">
      <c r="D58" s="45"/>
      <c r="E58" s="45"/>
      <c r="F58" s="45"/>
    </row>
    <row r="59" spans="3:6" s="4" customFormat="1" ht="15">
      <c r="C59" s="12"/>
      <c r="D59" s="45"/>
      <c r="E59" s="45"/>
      <c r="F59" s="45"/>
    </row>
    <row r="60" spans="3:6" s="4" customFormat="1" ht="15">
      <c r="C60" s="12"/>
      <c r="D60" s="45"/>
      <c r="E60" s="45"/>
      <c r="F60" s="45"/>
    </row>
    <row r="61" spans="3:6" s="4" customFormat="1" ht="15">
      <c r="C61" s="12"/>
      <c r="D61" s="45"/>
      <c r="E61" s="45"/>
      <c r="F61" s="45"/>
    </row>
    <row r="62" spans="3:6" s="4" customFormat="1" ht="15">
      <c r="C62" s="12"/>
      <c r="D62" s="45"/>
      <c r="E62" s="45"/>
      <c r="F62" s="45"/>
    </row>
    <row r="63" spans="3:6" s="4" customFormat="1" ht="15">
      <c r="C63" s="12"/>
      <c r="D63" s="45"/>
      <c r="E63" s="45"/>
      <c r="F63" s="45"/>
    </row>
    <row r="64" spans="3:6" s="4" customFormat="1" ht="15">
      <c r="C64" s="12"/>
      <c r="D64" s="45"/>
      <c r="E64" s="45"/>
      <c r="F64" s="45"/>
    </row>
    <row r="65" spans="3:6" s="4" customFormat="1" ht="15">
      <c r="C65" s="12"/>
      <c r="D65" s="45"/>
      <c r="E65" s="45"/>
      <c r="F65" s="45"/>
    </row>
    <row r="66" spans="3:6" s="4" customFormat="1" ht="15">
      <c r="C66" s="12"/>
      <c r="D66" s="45"/>
      <c r="E66" s="45"/>
      <c r="F66" s="45"/>
    </row>
    <row r="67" spans="3:6" s="4" customFormat="1" ht="15">
      <c r="C67" s="12"/>
      <c r="D67" s="45"/>
      <c r="E67" s="45"/>
      <c r="F67" s="45"/>
    </row>
    <row r="68" spans="3:6" s="4" customFormat="1" ht="15">
      <c r="C68" s="12"/>
      <c r="D68" s="45"/>
      <c r="E68" s="45"/>
      <c r="F68" s="45"/>
    </row>
    <row r="69" spans="3:6" s="4" customFormat="1" ht="15">
      <c r="C69" s="12"/>
      <c r="D69" s="45"/>
      <c r="E69" s="45"/>
      <c r="F69" s="45"/>
    </row>
    <row r="70" spans="3:6" s="4" customFormat="1" ht="15">
      <c r="C70" s="12"/>
      <c r="D70" s="45"/>
      <c r="E70" s="45"/>
      <c r="F70" s="45"/>
    </row>
    <row r="71" spans="3:6" s="4" customFormat="1" ht="15">
      <c r="C71" s="12"/>
      <c r="D71" s="45"/>
      <c r="E71" s="45"/>
      <c r="F71" s="45"/>
    </row>
    <row r="72" spans="3:6" s="4" customFormat="1" ht="15">
      <c r="C72" s="12"/>
      <c r="D72" s="45"/>
      <c r="E72" s="45"/>
      <c r="F72" s="45"/>
    </row>
    <row r="73" spans="3:6" s="4" customFormat="1" ht="15">
      <c r="C73" s="12"/>
      <c r="D73" s="45"/>
      <c r="E73" s="45"/>
      <c r="F73" s="45"/>
    </row>
    <row r="74" spans="3:6" ht="12.75">
      <c r="C74" s="7"/>
      <c r="D74" s="7"/>
      <c r="E74" s="7"/>
      <c r="F74" s="7"/>
    </row>
    <row r="75" spans="3:6" ht="12.75">
      <c r="C75" s="7"/>
      <c r="D75" s="7"/>
      <c r="E75" s="7"/>
      <c r="F75" s="7"/>
    </row>
    <row r="76" spans="3:6" ht="12.75">
      <c r="C76" s="7"/>
      <c r="D76" s="7"/>
      <c r="E76" s="7"/>
      <c r="F76" s="7"/>
    </row>
    <row r="77" spans="3:6" ht="12.75">
      <c r="C77" s="7"/>
      <c r="D77" s="7"/>
      <c r="E77" s="7"/>
      <c r="F77" s="7"/>
    </row>
    <row r="78" spans="3:6" ht="12.75">
      <c r="C78" s="7"/>
      <c r="D78" s="7"/>
      <c r="E78" s="7"/>
      <c r="F78" s="7"/>
    </row>
    <row r="79" spans="3:6" ht="12.75">
      <c r="C79" s="7"/>
      <c r="D79" s="7"/>
      <c r="E79" s="7"/>
      <c r="F79" s="7"/>
    </row>
    <row r="80" spans="3:6" ht="12.75">
      <c r="C80" s="7"/>
      <c r="D80" s="7"/>
      <c r="E80" s="7"/>
      <c r="F80" s="7"/>
    </row>
    <row r="81" spans="3:6" ht="12.75">
      <c r="C81" s="7"/>
      <c r="D81" s="7"/>
      <c r="E81" s="7"/>
      <c r="F81" s="7"/>
    </row>
    <row r="82" spans="3:6" ht="12.75">
      <c r="C82" s="7"/>
      <c r="D82" s="7"/>
      <c r="E82" s="7"/>
      <c r="F82" s="7"/>
    </row>
    <row r="83" spans="3:6" ht="12.75">
      <c r="C83" s="7"/>
      <c r="D83" s="7"/>
      <c r="E83" s="7"/>
      <c r="F83" s="7"/>
    </row>
    <row r="84" spans="3:6" ht="12.75">
      <c r="C84" s="7"/>
      <c r="D84" s="7"/>
      <c r="E84" s="7"/>
      <c r="F84" s="7"/>
    </row>
    <row r="85" spans="3:6" ht="12.75">
      <c r="C85" s="7"/>
      <c r="D85" s="7"/>
      <c r="E85" s="7"/>
      <c r="F85" s="7"/>
    </row>
    <row r="86" spans="3:6" ht="12.75">
      <c r="C86" s="7"/>
      <c r="D86" s="7"/>
      <c r="E86" s="7"/>
      <c r="F86" s="7"/>
    </row>
    <row r="87" spans="3:6" ht="12.75">
      <c r="C87" s="7"/>
      <c r="D87" s="7"/>
      <c r="E87" s="7"/>
      <c r="F87" s="7"/>
    </row>
    <row r="88" spans="3:6" ht="12.75">
      <c r="C88" s="7"/>
      <c r="D88" s="7"/>
      <c r="E88" s="7"/>
      <c r="F88" s="7"/>
    </row>
    <row r="89" spans="3:6" ht="12.75">
      <c r="C89" s="7"/>
      <c r="D89" s="7"/>
      <c r="E89" s="7"/>
      <c r="F89" s="7"/>
    </row>
    <row r="90" spans="3:6" ht="12.75">
      <c r="C90" s="7"/>
      <c r="D90" s="7"/>
      <c r="E90" s="7"/>
      <c r="F90" s="7"/>
    </row>
    <row r="91" spans="3:6" ht="12.75">
      <c r="C91" s="7"/>
      <c r="D91" s="7"/>
      <c r="E91" s="7"/>
      <c r="F91" s="7"/>
    </row>
    <row r="92" spans="3:6" ht="12.75">
      <c r="C92" s="7"/>
      <c r="D92" s="7"/>
      <c r="E92" s="7"/>
      <c r="F92" s="7"/>
    </row>
    <row r="93" spans="3:6" ht="12.75">
      <c r="C93" s="7"/>
      <c r="D93" s="7"/>
      <c r="E93" s="7"/>
      <c r="F93" s="7"/>
    </row>
    <row r="94" spans="3:6" ht="12.75">
      <c r="C94" s="7"/>
      <c r="D94" s="7"/>
      <c r="E94" s="7"/>
      <c r="F94" s="7"/>
    </row>
    <row r="95" spans="3:6" ht="12.75">
      <c r="C95" s="7"/>
      <c r="D95" s="7"/>
      <c r="E95" s="7"/>
      <c r="F95" s="7"/>
    </row>
    <row r="96" spans="3:6" ht="12.75">
      <c r="C96" s="7"/>
      <c r="D96" s="7"/>
      <c r="E96" s="7"/>
      <c r="F96" s="7"/>
    </row>
    <row r="97" spans="3:6" ht="12.75">
      <c r="C97" s="7"/>
      <c r="D97" s="7"/>
      <c r="E97" s="7"/>
      <c r="F97" s="7"/>
    </row>
    <row r="98" spans="3:6" ht="12.75">
      <c r="C98" s="7"/>
      <c r="D98" s="7"/>
      <c r="E98" s="7"/>
      <c r="F98" s="7"/>
    </row>
    <row r="99" spans="3:6" ht="12.75">
      <c r="C99" s="7"/>
      <c r="D99" s="7"/>
      <c r="E99" s="7"/>
      <c r="F99" s="7"/>
    </row>
    <row r="100" spans="3:6" ht="12.75">
      <c r="C100" s="7"/>
      <c r="D100" s="7"/>
      <c r="E100" s="7"/>
      <c r="F100" s="7"/>
    </row>
    <row r="101" spans="3:6" ht="12.75">
      <c r="C101" s="7"/>
      <c r="D101" s="7"/>
      <c r="E101" s="7"/>
      <c r="F101" s="7"/>
    </row>
    <row r="102" spans="3:6" ht="12.75">
      <c r="C102" s="7"/>
      <c r="D102" s="7"/>
      <c r="E102" s="7"/>
      <c r="F102" s="7"/>
    </row>
    <row r="103" spans="3:6" ht="12.75">
      <c r="C103" s="7"/>
      <c r="D103" s="7"/>
      <c r="E103" s="7"/>
      <c r="F103" s="7"/>
    </row>
    <row r="104" spans="3:6" ht="12.75">
      <c r="C104" s="7"/>
      <c r="D104" s="7"/>
      <c r="E104" s="7"/>
      <c r="F104" s="7"/>
    </row>
    <row r="105" spans="3:6" ht="12.75">
      <c r="C105" s="7"/>
      <c r="D105" s="7"/>
      <c r="E105" s="7"/>
      <c r="F105" s="7"/>
    </row>
    <row r="106" spans="3:6" ht="12.75">
      <c r="C106" s="7"/>
      <c r="D106" s="7"/>
      <c r="E106" s="7"/>
      <c r="F106" s="7"/>
    </row>
    <row r="107" spans="3:6" ht="12.75">
      <c r="C107" s="7"/>
      <c r="D107" s="7"/>
      <c r="E107" s="7"/>
      <c r="F107" s="7"/>
    </row>
    <row r="108" spans="3:6" ht="12.75">
      <c r="C108" s="7"/>
      <c r="D108" s="7"/>
      <c r="E108" s="7"/>
      <c r="F108" s="7"/>
    </row>
    <row r="109" spans="3:6" ht="12.75">
      <c r="C109" s="7"/>
      <c r="D109" s="7"/>
      <c r="E109" s="7"/>
      <c r="F109" s="7"/>
    </row>
    <row r="110" spans="3:6" ht="12.75">
      <c r="C110" s="7"/>
      <c r="D110" s="7"/>
      <c r="E110" s="7"/>
      <c r="F110" s="7"/>
    </row>
    <row r="111" spans="3:6" ht="12.75">
      <c r="C111" s="7"/>
      <c r="D111" s="7"/>
      <c r="E111" s="7"/>
      <c r="F111" s="7"/>
    </row>
    <row r="112" spans="3:6" ht="12.75">
      <c r="C112" s="7"/>
      <c r="D112" s="7"/>
      <c r="E112" s="7"/>
      <c r="F112" s="7"/>
    </row>
    <row r="113" spans="3:6" ht="12.75">
      <c r="C113" s="7"/>
      <c r="D113" s="7"/>
      <c r="E113" s="7"/>
      <c r="F113" s="7"/>
    </row>
    <row r="114" spans="3:6" ht="12.75">
      <c r="C114" s="7"/>
      <c r="D114" s="7"/>
      <c r="E114" s="7"/>
      <c r="F114" s="7"/>
    </row>
    <row r="115" spans="3:6" ht="12.75">
      <c r="C115" s="7"/>
      <c r="D115" s="7"/>
      <c r="E115" s="7"/>
      <c r="F115" s="7"/>
    </row>
    <row r="116" spans="3:6" ht="12.75">
      <c r="C116" s="7"/>
      <c r="D116" s="7"/>
      <c r="E116" s="7"/>
      <c r="F116" s="7"/>
    </row>
    <row r="117" spans="3:6" ht="12.75">
      <c r="C117" s="7"/>
      <c r="D117" s="7"/>
      <c r="E117" s="7"/>
      <c r="F117" s="7"/>
    </row>
    <row r="118" spans="3:6" ht="12.75">
      <c r="C118" s="7"/>
      <c r="D118" s="7"/>
      <c r="E118" s="7"/>
      <c r="F118" s="7"/>
    </row>
    <row r="119" spans="3:6" ht="12.75">
      <c r="C119" s="7"/>
      <c r="D119" s="7"/>
      <c r="E119" s="7"/>
      <c r="F119" s="7"/>
    </row>
    <row r="120" spans="3:6" ht="12.75">
      <c r="C120" s="7"/>
      <c r="D120" s="7"/>
      <c r="E120" s="7"/>
      <c r="F120" s="7"/>
    </row>
    <row r="121" spans="3:6" ht="12.75">
      <c r="C121" s="7"/>
      <c r="D121" s="7"/>
      <c r="E121" s="7"/>
      <c r="F121" s="7"/>
    </row>
    <row r="122" spans="3:6" ht="12.75">
      <c r="C122" s="7"/>
      <c r="D122" s="7"/>
      <c r="E122" s="7"/>
      <c r="F122" s="7"/>
    </row>
    <row r="123" spans="3:6" ht="12.75">
      <c r="C123" s="7"/>
      <c r="D123" s="7"/>
      <c r="E123" s="7"/>
      <c r="F123" s="7"/>
    </row>
    <row r="124" spans="3:6" ht="12.75">
      <c r="C124" s="7"/>
      <c r="D124" s="7"/>
      <c r="E124" s="7"/>
      <c r="F124" s="7"/>
    </row>
    <row r="125" spans="3:6" ht="12.75">
      <c r="C125" s="7"/>
      <c r="D125" s="7"/>
      <c r="E125" s="7"/>
      <c r="F125" s="7"/>
    </row>
    <row r="126" spans="3:6" ht="12.75">
      <c r="C126" s="7"/>
      <c r="D126" s="7"/>
      <c r="E126" s="7"/>
      <c r="F126" s="7"/>
    </row>
    <row r="127" spans="3:6" ht="12.75">
      <c r="C127" s="7"/>
      <c r="D127" s="7"/>
      <c r="E127" s="7"/>
      <c r="F127" s="7"/>
    </row>
    <row r="128" spans="3:6" ht="12.75">
      <c r="C128" s="7"/>
      <c r="D128" s="7"/>
      <c r="E128" s="7"/>
      <c r="F128" s="7"/>
    </row>
    <row r="129" spans="3:6" ht="12.75">
      <c r="C129" s="7"/>
      <c r="D129" s="7"/>
      <c r="E129" s="7"/>
      <c r="F129" s="7"/>
    </row>
    <row r="130" spans="3:6" ht="12.75">
      <c r="C130" s="7"/>
      <c r="D130" s="7"/>
      <c r="E130" s="7"/>
      <c r="F130" s="7"/>
    </row>
    <row r="131" spans="3:6" ht="12.75">
      <c r="C131" s="7"/>
      <c r="D131" s="7"/>
      <c r="E131" s="7"/>
      <c r="F131" s="7"/>
    </row>
    <row r="132" spans="3:6" ht="12.75">
      <c r="C132" s="7"/>
      <c r="D132" s="7"/>
      <c r="E132" s="7"/>
      <c r="F132" s="7"/>
    </row>
    <row r="133" spans="3:6" ht="12.75">
      <c r="C133" s="7"/>
      <c r="D133" s="7"/>
      <c r="E133" s="7"/>
      <c r="F133" s="7"/>
    </row>
    <row r="134" spans="3:6" ht="12.75">
      <c r="C134" s="7"/>
      <c r="D134" s="7"/>
      <c r="E134" s="7"/>
      <c r="F134" s="7"/>
    </row>
    <row r="135" spans="3:6" ht="12.75">
      <c r="C135" s="7"/>
      <c r="D135" s="7"/>
      <c r="E135" s="7"/>
      <c r="F135" s="7"/>
    </row>
    <row r="136" spans="3:6" ht="12.75">
      <c r="C136" s="7"/>
      <c r="D136" s="7"/>
      <c r="E136" s="7"/>
      <c r="F136" s="7"/>
    </row>
    <row r="137" spans="3:6" ht="12.75">
      <c r="C137" s="7"/>
      <c r="D137" s="7"/>
      <c r="E137" s="7"/>
      <c r="F137" s="7"/>
    </row>
    <row r="138" spans="3:6" ht="12.75">
      <c r="C138" s="7"/>
      <c r="D138" s="7"/>
      <c r="E138" s="7"/>
      <c r="F138" s="7"/>
    </row>
    <row r="139" spans="3:6" ht="12.75">
      <c r="C139" s="7"/>
      <c r="D139" s="7"/>
      <c r="E139" s="7"/>
      <c r="F139" s="7"/>
    </row>
    <row r="140" spans="3:6" ht="12.75">
      <c r="C140" s="7"/>
      <c r="D140" s="7"/>
      <c r="E140" s="7"/>
      <c r="F140" s="7"/>
    </row>
    <row r="141" spans="3:6" ht="12.75">
      <c r="C141" s="7"/>
      <c r="D141" s="7"/>
      <c r="E141" s="7"/>
      <c r="F141" s="7"/>
    </row>
    <row r="142" spans="3:6" ht="12.75">
      <c r="C142" s="7"/>
      <c r="D142" s="7"/>
      <c r="E142" s="7"/>
      <c r="F142" s="7"/>
    </row>
    <row r="143" spans="3:6" ht="12.75">
      <c r="C143" s="7"/>
      <c r="D143" s="7"/>
      <c r="E143" s="7"/>
      <c r="F143" s="7"/>
    </row>
    <row r="144" spans="3:6" ht="12.75">
      <c r="C144" s="7"/>
      <c r="D144" s="7"/>
      <c r="E144" s="7"/>
      <c r="F144" s="7"/>
    </row>
    <row r="145" spans="3:6" ht="12.75">
      <c r="C145" s="7"/>
      <c r="D145" s="7"/>
      <c r="E145" s="7"/>
      <c r="F145" s="7"/>
    </row>
    <row r="146" spans="3:6" ht="12.75">
      <c r="C146" s="7"/>
      <c r="D146" s="7"/>
      <c r="E146" s="7"/>
      <c r="F146" s="7"/>
    </row>
    <row r="147" spans="3:6" ht="12.75">
      <c r="C147" s="7"/>
      <c r="D147" s="7"/>
      <c r="E147" s="7"/>
      <c r="F147" s="7"/>
    </row>
    <row r="148" spans="3:6" ht="12.75">
      <c r="C148" s="7"/>
      <c r="D148" s="7"/>
      <c r="E148" s="7"/>
      <c r="F148" s="7"/>
    </row>
    <row r="149" spans="3:6" ht="12.75">
      <c r="C149" s="7"/>
      <c r="D149" s="7"/>
      <c r="E149" s="7"/>
      <c r="F149" s="7"/>
    </row>
    <row r="150" spans="3:6" ht="12.75">
      <c r="C150" s="7"/>
      <c r="D150" s="7"/>
      <c r="E150" s="7"/>
      <c r="F150" s="7"/>
    </row>
    <row r="151" spans="3:6" ht="12.75">
      <c r="C151" s="7"/>
      <c r="D151" s="7"/>
      <c r="E151" s="7"/>
      <c r="F151" s="7"/>
    </row>
    <row r="152" spans="3:6" ht="12.75">
      <c r="C152" s="7"/>
      <c r="D152" s="7"/>
      <c r="E152" s="7"/>
      <c r="F152" s="7"/>
    </row>
    <row r="153" spans="3:6" ht="12.75">
      <c r="C153" s="7"/>
      <c r="D153" s="7"/>
      <c r="E153" s="7"/>
      <c r="F153" s="7"/>
    </row>
    <row r="154" spans="3:6" ht="12.75">
      <c r="C154" s="7"/>
      <c r="D154" s="7"/>
      <c r="E154" s="7"/>
      <c r="F154" s="7"/>
    </row>
    <row r="155" spans="3:6" ht="12.75">
      <c r="C155" s="7"/>
      <c r="D155" s="7"/>
      <c r="E155" s="7"/>
      <c r="F155" s="7"/>
    </row>
    <row r="156" spans="3:6" ht="12.75">
      <c r="C156" s="7"/>
      <c r="D156" s="7"/>
      <c r="E156" s="7"/>
      <c r="F156" s="7"/>
    </row>
    <row r="157" spans="3:6" ht="12.75">
      <c r="C157" s="7"/>
      <c r="D157" s="7"/>
      <c r="E157" s="7"/>
      <c r="F157" s="7"/>
    </row>
    <row r="158" spans="3:6" ht="12.75">
      <c r="C158" s="7"/>
      <c r="D158" s="7"/>
      <c r="E158" s="7"/>
      <c r="F158" s="7"/>
    </row>
    <row r="159" spans="3:6" ht="12.75">
      <c r="C159" s="7"/>
      <c r="D159" s="7"/>
      <c r="E159" s="7"/>
      <c r="F159" s="7"/>
    </row>
    <row r="160" spans="3:6" ht="12.75">
      <c r="C160" s="7"/>
      <c r="D160" s="7"/>
      <c r="E160" s="7"/>
      <c r="F160" s="7"/>
    </row>
    <row r="161" spans="3:6" ht="12.75">
      <c r="C161" s="7"/>
      <c r="D161" s="7"/>
      <c r="E161" s="7"/>
      <c r="F161" s="7"/>
    </row>
    <row r="162" spans="3:6" ht="12.75">
      <c r="C162" s="7"/>
      <c r="D162" s="7"/>
      <c r="E162" s="7"/>
      <c r="F162" s="7"/>
    </row>
    <row r="163" spans="3:6" ht="12.75">
      <c r="C163" s="7"/>
      <c r="D163" s="7"/>
      <c r="E163" s="7"/>
      <c r="F163" s="7"/>
    </row>
    <row r="164" spans="3:6" ht="12.75">
      <c r="C164" s="7"/>
      <c r="D164" s="7"/>
      <c r="E164" s="7"/>
      <c r="F164" s="7"/>
    </row>
    <row r="165" spans="3:6" ht="12.75">
      <c r="C165" s="7"/>
      <c r="D165" s="7"/>
      <c r="E165" s="7"/>
      <c r="F165" s="7"/>
    </row>
    <row r="166" spans="3:6" ht="12.75">
      <c r="C166" s="7"/>
      <c r="D166" s="7"/>
      <c r="E166" s="7"/>
      <c r="F166" s="7"/>
    </row>
    <row r="167" spans="3:6" ht="12.75">
      <c r="C167" s="7"/>
      <c r="D167" s="7"/>
      <c r="E167" s="7"/>
      <c r="F167" s="7"/>
    </row>
    <row r="168" spans="3:6" ht="12.75">
      <c r="C168" s="7"/>
      <c r="D168" s="7"/>
      <c r="E168" s="7"/>
      <c r="F168" s="7"/>
    </row>
    <row r="169" spans="3:6" ht="12.75">
      <c r="C169" s="7"/>
      <c r="D169" s="7"/>
      <c r="E169" s="7"/>
      <c r="F169" s="7"/>
    </row>
    <row r="170" spans="3:6" ht="12.75">
      <c r="C170" s="7"/>
      <c r="D170" s="7"/>
      <c r="E170" s="7"/>
      <c r="F170" s="7"/>
    </row>
    <row r="171" spans="3:6" ht="12.75">
      <c r="C171" s="7"/>
      <c r="D171" s="7"/>
      <c r="E171" s="7"/>
      <c r="F171" s="7"/>
    </row>
    <row r="172" spans="3:6" ht="12.75">
      <c r="C172" s="7"/>
      <c r="D172" s="7"/>
      <c r="E172" s="7"/>
      <c r="F172" s="7"/>
    </row>
    <row r="173" spans="3:6" ht="12.75">
      <c r="C173" s="7"/>
      <c r="D173" s="7"/>
      <c r="E173" s="7"/>
      <c r="F173" s="7"/>
    </row>
    <row r="174" spans="3:6" ht="12.75">
      <c r="C174" s="7"/>
      <c r="D174" s="7"/>
      <c r="E174" s="7"/>
      <c r="F174" s="7"/>
    </row>
    <row r="175" spans="3:6" ht="12.75">
      <c r="C175" s="7"/>
      <c r="D175" s="7"/>
      <c r="E175" s="7"/>
      <c r="F175" s="7"/>
    </row>
    <row r="176" spans="3:6" ht="12.75">
      <c r="C176" s="7"/>
      <c r="D176" s="7"/>
      <c r="E176" s="7"/>
      <c r="F176" s="7"/>
    </row>
    <row r="177" spans="3:6" ht="12.75">
      <c r="C177" s="7"/>
      <c r="D177" s="7"/>
      <c r="E177" s="7"/>
      <c r="F177" s="7"/>
    </row>
    <row r="178" spans="3:6" ht="12.75">
      <c r="C178" s="7"/>
      <c r="D178" s="7"/>
      <c r="E178" s="7"/>
      <c r="F178" s="7"/>
    </row>
    <row r="179" spans="3:6" ht="12.75">
      <c r="C179" s="7"/>
      <c r="D179" s="7"/>
      <c r="E179" s="7"/>
      <c r="F179" s="7"/>
    </row>
    <row r="180" spans="3:6" ht="12.75">
      <c r="C180" s="7"/>
      <c r="D180" s="7"/>
      <c r="E180" s="7"/>
      <c r="F180" s="7"/>
    </row>
    <row r="181" spans="3:6" ht="12.75">
      <c r="C181" s="7"/>
      <c r="D181" s="7"/>
      <c r="E181" s="7"/>
      <c r="F181" s="7"/>
    </row>
    <row r="182" spans="3:6" ht="12.75">
      <c r="C182" s="7"/>
      <c r="D182" s="7"/>
      <c r="E182" s="7"/>
      <c r="F182" s="7"/>
    </row>
    <row r="183" spans="3:6" ht="12.75">
      <c r="C183" s="7"/>
      <c r="D183" s="7"/>
      <c r="E183" s="7"/>
      <c r="F183" s="7"/>
    </row>
    <row r="184" spans="3:6" ht="12.75">
      <c r="C184" s="7"/>
      <c r="D184" s="7"/>
      <c r="E184" s="7"/>
      <c r="F184" s="7"/>
    </row>
    <row r="185" spans="3:6" ht="12.75">
      <c r="C185" s="7"/>
      <c r="D185" s="7"/>
      <c r="E185" s="7"/>
      <c r="F185" s="7"/>
    </row>
    <row r="186" spans="3:6" ht="12.75">
      <c r="C186" s="7"/>
      <c r="D186" s="7"/>
      <c r="E186" s="7"/>
      <c r="F186" s="7"/>
    </row>
    <row r="187" spans="3:6" ht="12.75">
      <c r="C187" s="7"/>
      <c r="D187" s="7"/>
      <c r="E187" s="7"/>
      <c r="F187" s="7"/>
    </row>
    <row r="188" spans="3:6" ht="12.75">
      <c r="C188" s="7"/>
      <c r="D188" s="7"/>
      <c r="E188" s="7"/>
      <c r="F188" s="7"/>
    </row>
    <row r="189" spans="3:6" ht="12.75">
      <c r="C189" s="7"/>
      <c r="D189" s="7"/>
      <c r="E189" s="7"/>
      <c r="F189" s="7"/>
    </row>
    <row r="190" spans="3:6" ht="12.75">
      <c r="C190" s="7"/>
      <c r="D190" s="7"/>
      <c r="E190" s="7"/>
      <c r="F190" s="7"/>
    </row>
    <row r="191" spans="3:6" ht="12.75">
      <c r="C191" s="7"/>
      <c r="D191" s="7"/>
      <c r="E191" s="7"/>
      <c r="F191" s="7"/>
    </row>
    <row r="192" spans="3:6" ht="12.75">
      <c r="C192" s="7"/>
      <c r="D192" s="7"/>
      <c r="E192" s="7"/>
      <c r="F192" s="7"/>
    </row>
    <row r="193" spans="3:6" ht="12.75">
      <c r="C193" s="7"/>
      <c r="D193" s="7"/>
      <c r="E193" s="7"/>
      <c r="F193" s="7"/>
    </row>
    <row r="194" spans="3:6" ht="12.75">
      <c r="C194" s="7"/>
      <c r="D194" s="7"/>
      <c r="E194" s="7"/>
      <c r="F194" s="7"/>
    </row>
    <row r="195" spans="3:6" ht="12.75">
      <c r="C195" s="7"/>
      <c r="D195" s="7"/>
      <c r="E195" s="7"/>
      <c r="F195" s="7"/>
    </row>
    <row r="196" spans="3:6" ht="12.75">
      <c r="C196" s="7"/>
      <c r="D196" s="7"/>
      <c r="E196" s="7"/>
      <c r="F196" s="7"/>
    </row>
    <row r="197" spans="3:6" ht="12.75">
      <c r="C197" s="7"/>
      <c r="D197" s="7"/>
      <c r="E197" s="7"/>
      <c r="F197" s="7"/>
    </row>
    <row r="198" spans="3:6" ht="12.75">
      <c r="C198" s="7"/>
      <c r="D198" s="7"/>
      <c r="E198" s="7"/>
      <c r="F198" s="7"/>
    </row>
    <row r="199" spans="3:6" ht="12.75">
      <c r="C199" s="7"/>
      <c r="D199" s="7"/>
      <c r="E199" s="7"/>
      <c r="F199" s="7"/>
    </row>
    <row r="200" spans="3:6" ht="12.75">
      <c r="C200" s="7"/>
      <c r="D200" s="7"/>
      <c r="E200" s="7"/>
      <c r="F200" s="7"/>
    </row>
    <row r="201" spans="3:6" ht="12.75">
      <c r="C201" s="7"/>
      <c r="D201" s="7"/>
      <c r="E201" s="7"/>
      <c r="F201" s="7"/>
    </row>
    <row r="202" spans="3:6" ht="12.75">
      <c r="C202" s="7"/>
      <c r="D202" s="7"/>
      <c r="E202" s="7"/>
      <c r="F202" s="7"/>
    </row>
    <row r="203" spans="3:6" ht="12.75">
      <c r="C203" s="7"/>
      <c r="D203" s="7"/>
      <c r="E203" s="7"/>
      <c r="F203" s="7"/>
    </row>
    <row r="204" spans="3:6" ht="12.75">
      <c r="C204" s="7"/>
      <c r="D204" s="7"/>
      <c r="E204" s="7"/>
      <c r="F204" s="7"/>
    </row>
    <row r="205" spans="3:6" ht="12.75">
      <c r="C205" s="7"/>
      <c r="D205" s="7"/>
      <c r="E205" s="7"/>
      <c r="F205" s="7"/>
    </row>
    <row r="206" spans="3:6" ht="12.75">
      <c r="C206" s="7"/>
      <c r="D206" s="7"/>
      <c r="E206" s="7"/>
      <c r="F206" s="7"/>
    </row>
    <row r="207" spans="3:6" ht="12.75">
      <c r="C207" s="7"/>
      <c r="D207" s="7"/>
      <c r="E207" s="7"/>
      <c r="F207" s="7"/>
    </row>
    <row r="208" spans="3:6" ht="12.75">
      <c r="C208" s="7"/>
      <c r="D208" s="7"/>
      <c r="E208" s="7"/>
      <c r="F208" s="7"/>
    </row>
    <row r="209" spans="3:6" ht="12.75">
      <c r="C209" s="7"/>
      <c r="D209" s="7"/>
      <c r="E209" s="7"/>
      <c r="F209" s="7"/>
    </row>
    <row r="210" spans="3:6" ht="12.75">
      <c r="C210" s="7"/>
      <c r="D210" s="7"/>
      <c r="E210" s="7"/>
      <c r="F210" s="7"/>
    </row>
    <row r="211" spans="3:6" ht="12.75">
      <c r="C211" s="7"/>
      <c r="D211" s="7"/>
      <c r="E211" s="7"/>
      <c r="F211" s="7"/>
    </row>
    <row r="212" spans="3:6" ht="12.75">
      <c r="C212" s="7"/>
      <c r="D212" s="7"/>
      <c r="E212" s="7"/>
      <c r="F212" s="7"/>
    </row>
    <row r="213" spans="3:6" ht="12.75">
      <c r="C213" s="7"/>
      <c r="D213" s="7"/>
      <c r="E213" s="7"/>
      <c r="F213" s="7"/>
    </row>
    <row r="214" spans="3:6" ht="12.75">
      <c r="C214" s="7"/>
      <c r="D214" s="7"/>
      <c r="E214" s="7"/>
      <c r="F214" s="7"/>
    </row>
    <row r="215" spans="3:6" ht="12.75">
      <c r="C215" s="7"/>
      <c r="D215" s="7"/>
      <c r="E215" s="7"/>
      <c r="F215" s="7"/>
    </row>
    <row r="216" spans="3:6" ht="12.75">
      <c r="C216" s="7"/>
      <c r="D216" s="7"/>
      <c r="E216" s="7"/>
      <c r="F216" s="7"/>
    </row>
    <row r="217" spans="3:6" ht="12.75">
      <c r="C217" s="7"/>
      <c r="D217" s="7"/>
      <c r="E217" s="7"/>
      <c r="F217" s="7"/>
    </row>
    <row r="218" spans="3:6" ht="12.75">
      <c r="C218" s="7"/>
      <c r="D218" s="7"/>
      <c r="E218" s="7"/>
      <c r="F218" s="7"/>
    </row>
    <row r="219" spans="3:6" ht="12.75">
      <c r="C219" s="7"/>
      <c r="D219" s="7"/>
      <c r="E219" s="7"/>
      <c r="F219" s="7"/>
    </row>
    <row r="220" spans="3:6" ht="12.75">
      <c r="C220" s="7"/>
      <c r="D220" s="7"/>
      <c r="E220" s="7"/>
      <c r="F220" s="7"/>
    </row>
    <row r="221" spans="3:6" ht="12.75">
      <c r="C221" s="7"/>
      <c r="D221" s="7"/>
      <c r="E221" s="7"/>
      <c r="F221" s="7"/>
    </row>
    <row r="222" spans="3:6" ht="12.75">
      <c r="C222" s="7"/>
      <c r="D222" s="7"/>
      <c r="E222" s="7"/>
      <c r="F222" s="7"/>
    </row>
    <row r="223" spans="3:6" ht="12.75">
      <c r="C223" s="7"/>
      <c r="D223" s="7"/>
      <c r="E223" s="7"/>
      <c r="F223" s="7"/>
    </row>
    <row r="224" spans="3:6" ht="12.75">
      <c r="C224" s="7"/>
      <c r="D224" s="7"/>
      <c r="E224" s="7"/>
      <c r="F224" s="7"/>
    </row>
    <row r="225" spans="3:6" ht="12.75">
      <c r="C225" s="7"/>
      <c r="D225" s="7"/>
      <c r="E225" s="7"/>
      <c r="F225" s="7"/>
    </row>
    <row r="226" spans="3:6" ht="12.75">
      <c r="C226" s="7"/>
      <c r="D226" s="7"/>
      <c r="E226" s="7"/>
      <c r="F226" s="7"/>
    </row>
    <row r="227" spans="3:6" ht="12.75">
      <c r="C227" s="7"/>
      <c r="D227" s="7"/>
      <c r="E227" s="7"/>
      <c r="F227" s="7"/>
    </row>
    <row r="228" spans="3:6" ht="12.75">
      <c r="C228" s="7"/>
      <c r="D228" s="7"/>
      <c r="E228" s="7"/>
      <c r="F228" s="7"/>
    </row>
    <row r="229" spans="3:6" ht="12.75">
      <c r="C229" s="7"/>
      <c r="D229" s="7"/>
      <c r="E229" s="7"/>
      <c r="F229" s="7"/>
    </row>
    <row r="230" spans="3:6" ht="12.75">
      <c r="C230" s="7"/>
      <c r="D230" s="7"/>
      <c r="E230" s="7"/>
      <c r="F230" s="7"/>
    </row>
    <row r="231" spans="3:6" ht="12.75">
      <c r="C231" s="7"/>
      <c r="D231" s="7"/>
      <c r="E231" s="7"/>
      <c r="F231" s="7"/>
    </row>
    <row r="232" spans="3:6" ht="12.75">
      <c r="C232" s="7"/>
      <c r="D232" s="7"/>
      <c r="E232" s="7"/>
      <c r="F232" s="7"/>
    </row>
    <row r="233" spans="3:6" ht="12.75">
      <c r="C233" s="7"/>
      <c r="D233" s="7"/>
      <c r="E233" s="7"/>
      <c r="F233" s="7"/>
    </row>
    <row r="234" spans="3:6" ht="12.75">
      <c r="C234" s="7"/>
      <c r="D234" s="7"/>
      <c r="E234" s="7"/>
      <c r="F234" s="7"/>
    </row>
    <row r="235" spans="3:6" ht="12.75">
      <c r="C235" s="7"/>
      <c r="D235" s="7"/>
      <c r="E235" s="7"/>
      <c r="F235" s="7"/>
    </row>
    <row r="236" spans="3:6" ht="12.75">
      <c r="C236" s="7"/>
      <c r="D236" s="7"/>
      <c r="E236" s="7"/>
      <c r="F236" s="7"/>
    </row>
    <row r="237" spans="3:6" ht="12.75">
      <c r="C237" s="7"/>
      <c r="D237" s="7"/>
      <c r="E237" s="7"/>
      <c r="F237" s="7"/>
    </row>
    <row r="238" spans="3:6" ht="12.75">
      <c r="C238" s="7"/>
      <c r="D238" s="7"/>
      <c r="E238" s="7"/>
      <c r="F238" s="7"/>
    </row>
    <row r="239" spans="3:6" ht="12.75">
      <c r="C239" s="7"/>
      <c r="D239" s="7"/>
      <c r="E239" s="7"/>
      <c r="F239" s="7"/>
    </row>
    <row r="240" spans="3:6" ht="12.75">
      <c r="C240" s="7"/>
      <c r="D240" s="7"/>
      <c r="E240" s="7"/>
      <c r="F240" s="7"/>
    </row>
    <row r="241" spans="3:6" ht="12.75">
      <c r="C241" s="7"/>
      <c r="D241" s="7"/>
      <c r="E241" s="7"/>
      <c r="F241" s="7"/>
    </row>
    <row r="242" spans="3:6" ht="12.75">
      <c r="C242" s="7"/>
      <c r="D242" s="7"/>
      <c r="E242" s="7"/>
      <c r="F242" s="7"/>
    </row>
    <row r="243" spans="3:6" ht="12.75">
      <c r="C243" s="7"/>
      <c r="D243" s="7"/>
      <c r="E243" s="7"/>
      <c r="F243" s="7"/>
    </row>
    <row r="244" spans="3:6" ht="12.75">
      <c r="C244" s="7"/>
      <c r="D244" s="7"/>
      <c r="E244" s="7"/>
      <c r="F244" s="7"/>
    </row>
    <row r="245" spans="3:6" ht="12.75">
      <c r="C245" s="7"/>
      <c r="D245" s="7"/>
      <c r="E245" s="7"/>
      <c r="F245" s="7"/>
    </row>
    <row r="246" spans="3:6" ht="12.75">
      <c r="C246" s="7"/>
      <c r="D246" s="7"/>
      <c r="E246" s="7"/>
      <c r="F246" s="7"/>
    </row>
    <row r="247" spans="3:6" ht="12.75">
      <c r="C247" s="7"/>
      <c r="D247" s="7"/>
      <c r="E247" s="7"/>
      <c r="F247" s="7"/>
    </row>
    <row r="248" spans="3:6" ht="12.75">
      <c r="C248" s="7"/>
      <c r="D248" s="7"/>
      <c r="E248" s="7"/>
      <c r="F248" s="7"/>
    </row>
    <row r="249" spans="3:6" ht="12.75">
      <c r="C249" s="7"/>
      <c r="D249" s="7"/>
      <c r="E249" s="7"/>
      <c r="F249" s="7"/>
    </row>
    <row r="250" spans="3:6" ht="12.75">
      <c r="C250" s="7"/>
      <c r="D250" s="7"/>
      <c r="E250" s="7"/>
      <c r="F250" s="7"/>
    </row>
    <row r="251" spans="3:6" ht="12.75">
      <c r="C251" s="7"/>
      <c r="D251" s="7"/>
      <c r="E251" s="7"/>
      <c r="F251" s="7"/>
    </row>
    <row r="252" spans="3:6" ht="12.75">
      <c r="C252" s="7"/>
      <c r="D252" s="7"/>
      <c r="E252" s="7"/>
      <c r="F252" s="7"/>
    </row>
    <row r="253" spans="3:6" ht="12.75">
      <c r="C253" s="7"/>
      <c r="D253" s="7"/>
      <c r="E253" s="7"/>
      <c r="F253" s="7"/>
    </row>
    <row r="254" spans="3:6" ht="12.75">
      <c r="C254" s="7"/>
      <c r="D254" s="7"/>
      <c r="E254" s="7"/>
      <c r="F254" s="7"/>
    </row>
    <row r="255" spans="3:6" ht="12.75">
      <c r="C255" s="7"/>
      <c r="D255" s="7"/>
      <c r="E255" s="7"/>
      <c r="F255" s="7"/>
    </row>
    <row r="256" spans="3:6" ht="12.75">
      <c r="C256" s="7"/>
      <c r="D256" s="7"/>
      <c r="E256" s="7"/>
      <c r="F256" s="7"/>
    </row>
    <row r="257" spans="3:6" ht="12.75">
      <c r="C257" s="7"/>
      <c r="D257" s="7"/>
      <c r="E257" s="7"/>
      <c r="F257" s="7"/>
    </row>
    <row r="258" spans="3:6" ht="12.75">
      <c r="C258" s="7"/>
      <c r="D258" s="7"/>
      <c r="E258" s="7"/>
      <c r="F258" s="7"/>
    </row>
    <row r="259" spans="3:6" ht="12.75">
      <c r="C259" s="7"/>
      <c r="D259" s="7"/>
      <c r="E259" s="7"/>
      <c r="F259" s="7"/>
    </row>
    <row r="260" spans="3:6" ht="12.75">
      <c r="C260" s="7"/>
      <c r="D260" s="7"/>
      <c r="E260" s="7"/>
      <c r="F260" s="7"/>
    </row>
    <row r="261" spans="3:6" ht="12.75">
      <c r="C261" s="7"/>
      <c r="D261" s="7"/>
      <c r="E261" s="7"/>
      <c r="F261" s="7"/>
    </row>
    <row r="262" spans="3:6" ht="12.75">
      <c r="C262" s="7"/>
      <c r="D262" s="7"/>
      <c r="E262" s="7"/>
      <c r="F262" s="7"/>
    </row>
    <row r="263" spans="3:6" ht="12.75">
      <c r="C263" s="7"/>
      <c r="D263" s="7"/>
      <c r="E263" s="7"/>
      <c r="F263" s="7"/>
    </row>
    <row r="264" spans="3:6" ht="12.75">
      <c r="C264" s="7"/>
      <c r="D264" s="7"/>
      <c r="E264" s="7"/>
      <c r="F264" s="7"/>
    </row>
    <row r="265" spans="3:6" ht="12.75">
      <c r="C265" s="7"/>
      <c r="D265" s="7"/>
      <c r="E265" s="7"/>
      <c r="F265" s="7"/>
    </row>
    <row r="266" spans="3:6" ht="12.75">
      <c r="C266" s="7"/>
      <c r="D266" s="7"/>
      <c r="E266" s="7"/>
      <c r="F266" s="7"/>
    </row>
    <row r="267" spans="3:6" ht="12.75">
      <c r="C267" s="7"/>
      <c r="D267" s="7"/>
      <c r="E267" s="7"/>
      <c r="F267" s="7"/>
    </row>
    <row r="268" spans="3:6" ht="12.75">
      <c r="C268" s="7"/>
      <c r="D268" s="7"/>
      <c r="E268" s="7"/>
      <c r="F268" s="7"/>
    </row>
    <row r="269" spans="3:6" ht="12.75">
      <c r="C269" s="7"/>
      <c r="D269" s="7"/>
      <c r="E269" s="7"/>
      <c r="F269" s="7"/>
    </row>
    <row r="270" spans="3:6" ht="12.75">
      <c r="C270" s="7"/>
      <c r="D270" s="7"/>
      <c r="E270" s="7"/>
      <c r="F270" s="7"/>
    </row>
    <row r="271" spans="3:6" ht="12.75">
      <c r="C271" s="7"/>
      <c r="D271" s="7"/>
      <c r="E271" s="7"/>
      <c r="F271" s="7"/>
    </row>
    <row r="272" spans="3:6" ht="12.75">
      <c r="C272" s="7"/>
      <c r="D272" s="7"/>
      <c r="E272" s="7"/>
      <c r="F272" s="7"/>
    </row>
    <row r="273" spans="3:6" ht="12.75">
      <c r="C273" s="7"/>
      <c r="D273" s="7"/>
      <c r="E273" s="7"/>
      <c r="F273" s="7"/>
    </row>
    <row r="274" spans="3:6" ht="12.75">
      <c r="C274" s="7"/>
      <c r="D274" s="7"/>
      <c r="E274" s="7"/>
      <c r="F274" s="7"/>
    </row>
    <row r="275" spans="3:6" ht="12.75">
      <c r="C275" s="7"/>
      <c r="D275" s="7"/>
      <c r="E275" s="7"/>
      <c r="F275" s="7"/>
    </row>
    <row r="276" spans="3:6" ht="12.75">
      <c r="C276" s="7"/>
      <c r="D276" s="7"/>
      <c r="E276" s="7"/>
      <c r="F276" s="7"/>
    </row>
    <row r="277" spans="3:6" ht="12.75">
      <c r="C277" s="7"/>
      <c r="D277" s="7"/>
      <c r="E277" s="7"/>
      <c r="F277" s="7"/>
    </row>
    <row r="278" spans="3:6" ht="12.75">
      <c r="C278" s="7"/>
      <c r="D278" s="7"/>
      <c r="E278" s="7"/>
      <c r="F278" s="7"/>
    </row>
    <row r="279" spans="3:6" ht="12.75">
      <c r="C279" s="7"/>
      <c r="D279" s="7"/>
      <c r="E279" s="7"/>
      <c r="F279" s="7"/>
    </row>
    <row r="280" spans="3:6" ht="12.75">
      <c r="C280" s="7"/>
      <c r="D280" s="7"/>
      <c r="E280" s="7"/>
      <c r="F280" s="7"/>
    </row>
    <row r="281" spans="3:6" ht="12.75">
      <c r="C281" s="7"/>
      <c r="D281" s="7"/>
      <c r="E281" s="7"/>
      <c r="F281" s="7"/>
    </row>
    <row r="282" spans="3:6" ht="12.75">
      <c r="C282" s="7"/>
      <c r="D282" s="7"/>
      <c r="E282" s="7"/>
      <c r="F282" s="7"/>
    </row>
    <row r="283" spans="3:6" ht="12.75">
      <c r="C283" s="7"/>
      <c r="D283" s="7"/>
      <c r="E283" s="7"/>
      <c r="F283" s="7"/>
    </row>
    <row r="284" spans="3:6" ht="12.75">
      <c r="C284" s="7"/>
      <c r="D284" s="7"/>
      <c r="E284" s="7"/>
      <c r="F284" s="7"/>
    </row>
    <row r="285" spans="3:6" ht="12.75">
      <c r="C285" s="7"/>
      <c r="D285" s="7"/>
      <c r="E285" s="7"/>
      <c r="F285" s="7"/>
    </row>
    <row r="286" spans="3:6" ht="12.75">
      <c r="C286" s="7"/>
      <c r="D286" s="7"/>
      <c r="E286" s="7"/>
      <c r="F286" s="7"/>
    </row>
    <row r="287" spans="3:6" ht="12.75">
      <c r="C287" s="7"/>
      <c r="D287" s="7"/>
      <c r="E287" s="7"/>
      <c r="F287" s="7"/>
    </row>
    <row r="288" spans="3:6" ht="12.75">
      <c r="C288" s="7"/>
      <c r="D288" s="7"/>
      <c r="E288" s="7"/>
      <c r="F288" s="7"/>
    </row>
    <row r="289" spans="3:6" ht="12.75">
      <c r="C289" s="7"/>
      <c r="D289" s="7"/>
      <c r="E289" s="7"/>
      <c r="F289" s="7"/>
    </row>
    <row r="290" spans="3:6" ht="12.75">
      <c r="C290" s="7"/>
      <c r="D290" s="7"/>
      <c r="E290" s="7"/>
      <c r="F290" s="7"/>
    </row>
    <row r="291" spans="3:6" ht="12.75">
      <c r="C291" s="7"/>
      <c r="D291" s="7"/>
      <c r="E291" s="7"/>
      <c r="F291" s="7"/>
    </row>
    <row r="292" spans="3:6" ht="12.75">
      <c r="C292" s="7"/>
      <c r="D292" s="7"/>
      <c r="E292" s="7"/>
      <c r="F292" s="7"/>
    </row>
    <row r="293" spans="3:6" ht="12.75">
      <c r="C293" s="7"/>
      <c r="D293" s="7"/>
      <c r="E293" s="7"/>
      <c r="F293" s="7"/>
    </row>
    <row r="294" spans="3:6" ht="12.75">
      <c r="C294" s="7"/>
      <c r="D294" s="7"/>
      <c r="E294" s="7"/>
      <c r="F294" s="7"/>
    </row>
    <row r="295" spans="3:6" ht="12.75">
      <c r="C295" s="7"/>
      <c r="D295" s="7"/>
      <c r="E295" s="7"/>
      <c r="F295" s="7"/>
    </row>
    <row r="296" spans="3:6" ht="12.75">
      <c r="C296" s="7"/>
      <c r="D296" s="7"/>
      <c r="E296" s="7"/>
      <c r="F296" s="7"/>
    </row>
    <row r="297" spans="3:6" ht="12.75">
      <c r="C297" s="7"/>
      <c r="D297" s="7"/>
      <c r="E297" s="7"/>
      <c r="F297" s="7"/>
    </row>
    <row r="298" spans="3:6" ht="12.75">
      <c r="C298" s="7"/>
      <c r="D298" s="7"/>
      <c r="E298" s="7"/>
      <c r="F298" s="7"/>
    </row>
    <row r="299" spans="3:6" ht="12.75">
      <c r="C299" s="7"/>
      <c r="D299" s="7"/>
      <c r="E299" s="7"/>
      <c r="F299" s="7"/>
    </row>
    <row r="300" spans="3:6" ht="12.75">
      <c r="C300" s="7"/>
      <c r="D300" s="7"/>
      <c r="E300" s="7"/>
      <c r="F300" s="7"/>
    </row>
    <row r="301" spans="3:6" ht="12.75">
      <c r="C301" s="7"/>
      <c r="D301" s="7"/>
      <c r="E301" s="7"/>
      <c r="F301" s="7"/>
    </row>
    <row r="302" spans="3:6" ht="12.75">
      <c r="C302" s="7"/>
      <c r="D302" s="7"/>
      <c r="E302" s="7"/>
      <c r="F302" s="7"/>
    </row>
    <row r="303" spans="3:6" ht="12.75">
      <c r="C303" s="7"/>
      <c r="D303" s="7"/>
      <c r="E303" s="7"/>
      <c r="F303" s="7"/>
    </row>
    <row r="304" spans="3:6" ht="12.75">
      <c r="C304" s="7"/>
      <c r="D304" s="7"/>
      <c r="E304" s="7"/>
      <c r="F304" s="7"/>
    </row>
    <row r="305" spans="3:6" ht="12.75">
      <c r="C305" s="7"/>
      <c r="D305" s="7"/>
      <c r="E305" s="7"/>
      <c r="F305" s="7"/>
    </row>
    <row r="306" spans="3:6" ht="12.75">
      <c r="C306" s="7"/>
      <c r="D306" s="7"/>
      <c r="E306" s="7"/>
      <c r="F306" s="7"/>
    </row>
    <row r="307" spans="3:6" ht="12.75">
      <c r="C307" s="7"/>
      <c r="D307" s="7"/>
      <c r="E307" s="7"/>
      <c r="F307" s="7"/>
    </row>
    <row r="308" spans="3:6" ht="12.75">
      <c r="C308" s="7"/>
      <c r="D308" s="7"/>
      <c r="E308" s="7"/>
      <c r="F308" s="7"/>
    </row>
    <row r="309" spans="3:6" ht="12.75">
      <c r="C309" s="7"/>
      <c r="D309" s="7"/>
      <c r="E309" s="7"/>
      <c r="F309" s="7"/>
    </row>
    <row r="310" spans="3:6" ht="12.75">
      <c r="C310" s="7"/>
      <c r="D310" s="7"/>
      <c r="E310" s="7"/>
      <c r="F310" s="7"/>
    </row>
    <row r="311" spans="3:6" ht="12.75">
      <c r="C311" s="7"/>
      <c r="D311" s="7"/>
      <c r="E311" s="7"/>
      <c r="F311" s="7"/>
    </row>
    <row r="312" spans="3:6" ht="12.75">
      <c r="C312" s="7"/>
      <c r="D312" s="7"/>
      <c r="E312" s="7"/>
      <c r="F312" s="7"/>
    </row>
    <row r="313" spans="3:6" ht="12.75">
      <c r="C313" s="7"/>
      <c r="D313" s="7"/>
      <c r="E313" s="7"/>
      <c r="F313" s="7"/>
    </row>
    <row r="314" spans="3:6" ht="12.75">
      <c r="C314" s="7"/>
      <c r="D314" s="7"/>
      <c r="E314" s="7"/>
      <c r="F314" s="7"/>
    </row>
    <row r="315" spans="3:6" ht="12.75">
      <c r="C315" s="7"/>
      <c r="D315" s="7"/>
      <c r="E315" s="7"/>
      <c r="F315" s="7"/>
    </row>
    <row r="316" spans="3:6" ht="12.75">
      <c r="C316" s="7"/>
      <c r="D316" s="7"/>
      <c r="E316" s="7"/>
      <c r="F316" s="7"/>
    </row>
    <row r="317" spans="3:6" ht="12.75">
      <c r="C317" s="7"/>
      <c r="D317" s="7"/>
      <c r="E317" s="7"/>
      <c r="F317" s="7"/>
    </row>
    <row r="318" spans="3:6" ht="12.75">
      <c r="C318" s="7"/>
      <c r="D318" s="7"/>
      <c r="E318" s="7"/>
      <c r="F318" s="7"/>
    </row>
    <row r="319" spans="3:6" ht="12.75">
      <c r="C319" s="7"/>
      <c r="D319" s="7"/>
      <c r="E319" s="7"/>
      <c r="F319" s="7"/>
    </row>
    <row r="320" spans="3:6" ht="12.75">
      <c r="C320" s="7"/>
      <c r="D320" s="7"/>
      <c r="E320" s="7"/>
      <c r="F320" s="7"/>
    </row>
    <row r="321" spans="3:6" ht="12.75">
      <c r="C321" s="7"/>
      <c r="D321" s="7"/>
      <c r="E321" s="7"/>
      <c r="F321" s="7"/>
    </row>
    <row r="322" spans="3:6" ht="12.75">
      <c r="C322" s="7"/>
      <c r="D322" s="7"/>
      <c r="E322" s="7"/>
      <c r="F322" s="7"/>
    </row>
    <row r="323" spans="3:6" ht="12.75">
      <c r="C323" s="7"/>
      <c r="D323" s="7"/>
      <c r="E323" s="7"/>
      <c r="F323" s="7"/>
    </row>
    <row r="324" spans="3:6" ht="12.75">
      <c r="C324" s="7"/>
      <c r="D324" s="7"/>
      <c r="E324" s="7"/>
      <c r="F324" s="7"/>
    </row>
    <row r="325" spans="3:6" ht="12.75">
      <c r="C325" s="7"/>
      <c r="D325" s="7"/>
      <c r="E325" s="7"/>
      <c r="F325" s="7"/>
    </row>
    <row r="326" spans="3:6" ht="12.75">
      <c r="C326" s="7"/>
      <c r="D326" s="7"/>
      <c r="E326" s="7"/>
      <c r="F326" s="7"/>
    </row>
    <row r="327" spans="3:6" ht="12.75">
      <c r="C327" s="7"/>
      <c r="D327" s="7"/>
      <c r="E327" s="7"/>
      <c r="F327" s="7"/>
    </row>
    <row r="328" spans="3:6" ht="12.75">
      <c r="C328" s="7"/>
      <c r="D328" s="7"/>
      <c r="E328" s="7"/>
      <c r="F328" s="7"/>
    </row>
    <row r="329" spans="3:6" ht="12.75">
      <c r="C329" s="7"/>
      <c r="D329" s="7"/>
      <c r="E329" s="7"/>
      <c r="F329" s="7"/>
    </row>
    <row r="330" spans="3:6" ht="12.75">
      <c r="C330" s="7"/>
      <c r="D330" s="7"/>
      <c r="E330" s="7"/>
      <c r="F330" s="7"/>
    </row>
    <row r="331" spans="3:6" ht="12.75">
      <c r="C331" s="7"/>
      <c r="D331" s="7"/>
      <c r="E331" s="7"/>
      <c r="F331" s="7"/>
    </row>
    <row r="332" spans="3:6" ht="12.75">
      <c r="C332" s="7"/>
      <c r="D332" s="7"/>
      <c r="E332" s="7"/>
      <c r="F332" s="7"/>
    </row>
    <row r="333" spans="3:6" ht="12.75">
      <c r="C333" s="7"/>
      <c r="D333" s="7"/>
      <c r="E333" s="7"/>
      <c r="F333" s="7"/>
    </row>
    <row r="334" spans="3:6" ht="12.75">
      <c r="C334" s="7"/>
      <c r="D334" s="7"/>
      <c r="E334" s="7"/>
      <c r="F334" s="7"/>
    </row>
    <row r="335" spans="3:6" ht="12.75">
      <c r="C335" s="7"/>
      <c r="D335" s="7"/>
      <c r="E335" s="7"/>
      <c r="F335" s="7"/>
    </row>
    <row r="336" spans="3:6" ht="12.75">
      <c r="C336" s="7"/>
      <c r="D336" s="7"/>
      <c r="E336" s="7"/>
      <c r="F336" s="7"/>
    </row>
    <row r="337" spans="3:6" ht="12.75">
      <c r="C337" s="7"/>
      <c r="D337" s="7"/>
      <c r="E337" s="7"/>
      <c r="F337" s="7"/>
    </row>
    <row r="338" spans="3:6" ht="12.75">
      <c r="C338" s="7"/>
      <c r="D338" s="7"/>
      <c r="E338" s="7"/>
      <c r="F338" s="7"/>
    </row>
    <row r="339" spans="3:6" ht="12.75">
      <c r="C339" s="7"/>
      <c r="D339" s="7"/>
      <c r="E339" s="7"/>
      <c r="F339" s="7"/>
    </row>
    <row r="340" spans="3:6" ht="12.75">
      <c r="C340" s="7"/>
      <c r="D340" s="7"/>
      <c r="E340" s="7"/>
      <c r="F340" s="7"/>
    </row>
    <row r="341" spans="3:6" ht="12.75">
      <c r="C341" s="7"/>
      <c r="D341" s="7"/>
      <c r="E341" s="7"/>
      <c r="F341" s="7"/>
    </row>
    <row r="342" spans="3:6" ht="12.75">
      <c r="C342" s="7"/>
      <c r="D342" s="7"/>
      <c r="E342" s="7"/>
      <c r="F342" s="7"/>
    </row>
    <row r="343" spans="3:6" ht="12.75">
      <c r="C343" s="7"/>
      <c r="D343" s="7"/>
      <c r="E343" s="7"/>
      <c r="F343" s="7"/>
    </row>
    <row r="344" spans="3:6" ht="12.75">
      <c r="C344" s="7"/>
      <c r="D344" s="7"/>
      <c r="E344" s="7"/>
      <c r="F344" s="7"/>
    </row>
    <row r="345" spans="3:6" ht="12.75">
      <c r="C345" s="7"/>
      <c r="D345" s="7"/>
      <c r="E345" s="7"/>
      <c r="F345" s="7"/>
    </row>
    <row r="346" spans="3:6" ht="12.75">
      <c r="C346" s="7"/>
      <c r="D346" s="7"/>
      <c r="E346" s="7"/>
      <c r="F346" s="7"/>
    </row>
    <row r="347" spans="3:6" ht="12.75">
      <c r="C347" s="7"/>
      <c r="D347" s="7"/>
      <c r="E347" s="7"/>
      <c r="F347" s="7"/>
    </row>
    <row r="348" spans="3:6" ht="12.75">
      <c r="C348" s="7"/>
      <c r="D348" s="7"/>
      <c r="E348" s="7"/>
      <c r="F348" s="7"/>
    </row>
    <row r="349" spans="3:6" ht="12.75">
      <c r="C349" s="7"/>
      <c r="D349" s="7"/>
      <c r="E349" s="7"/>
      <c r="F349" s="7"/>
    </row>
    <row r="350" spans="3:6" ht="12.75">
      <c r="C350" s="7"/>
      <c r="D350" s="7"/>
      <c r="E350" s="7"/>
      <c r="F350" s="7"/>
    </row>
    <row r="351" spans="3:6" ht="12.75">
      <c r="C351" s="7"/>
      <c r="D351" s="7"/>
      <c r="E351" s="7"/>
      <c r="F351" s="7"/>
    </row>
    <row r="352" spans="3:6" ht="12.75">
      <c r="C352" s="7"/>
      <c r="D352" s="7"/>
      <c r="E352" s="7"/>
      <c r="F352" s="7"/>
    </row>
    <row r="353" spans="3:6" ht="12.75">
      <c r="C353" s="7"/>
      <c r="D353" s="7"/>
      <c r="E353" s="7"/>
      <c r="F353" s="7"/>
    </row>
    <row r="354" spans="3:6" ht="12.75">
      <c r="C354" s="7"/>
      <c r="D354" s="7"/>
      <c r="E354" s="7"/>
      <c r="F354" s="7"/>
    </row>
    <row r="355" spans="3:6" ht="12.75">
      <c r="C355" s="7"/>
      <c r="D355" s="7"/>
      <c r="E355" s="7"/>
      <c r="F355" s="7"/>
    </row>
  </sheetData>
  <mergeCells count="9">
    <mergeCell ref="B56:G56"/>
    <mergeCell ref="A1:G1"/>
    <mergeCell ref="A5:G5"/>
    <mergeCell ref="A6:G6"/>
    <mergeCell ref="A2:G2"/>
    <mergeCell ref="A3:G3"/>
    <mergeCell ref="A7:G7"/>
    <mergeCell ref="C15:D15"/>
    <mergeCell ref="F15:G15"/>
  </mergeCells>
  <printOptions/>
  <pageMargins left="0.57" right="0.38" top="0.8" bottom="0.54" header="0.5" footer="0.5"/>
  <pageSetup fitToHeight="1" fitToWidth="1" horizontalDpi="300" verticalDpi="300" orientation="portrait" paperSize="9" scale="87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="90" zoomScaleNormal="90" workbookViewId="0" topLeftCell="B1">
      <selection activeCell="G4" sqref="G4"/>
    </sheetView>
  </sheetViews>
  <sheetFormatPr defaultColWidth="9.140625" defaultRowHeight="12.75" customHeight="1"/>
  <cols>
    <col min="1" max="1" width="4.57421875" style="1" customWidth="1"/>
    <col min="2" max="2" width="60.00390625" style="1" customWidth="1"/>
    <col min="3" max="3" width="18.421875" style="1" customWidth="1"/>
    <col min="4" max="4" width="1.7109375" style="1" customWidth="1"/>
    <col min="5" max="5" width="18.421875" style="1" customWidth="1"/>
    <col min="6" max="16384" width="9.140625" style="1" customWidth="1"/>
  </cols>
  <sheetData>
    <row r="1" spans="2:7" ht="25.5">
      <c r="B1" s="103" t="s">
        <v>52</v>
      </c>
      <c r="C1" s="103"/>
      <c r="D1" s="103"/>
      <c r="E1" s="103"/>
      <c r="F1" s="41"/>
      <c r="G1" s="41"/>
    </row>
    <row r="2" spans="2:7" ht="15">
      <c r="B2" s="105" t="s">
        <v>50</v>
      </c>
      <c r="C2" s="105"/>
      <c r="D2" s="105"/>
      <c r="E2" s="105"/>
      <c r="F2" s="42"/>
      <c r="G2" s="42"/>
    </row>
    <row r="3" spans="2:7" ht="15">
      <c r="B3" s="105" t="s">
        <v>51</v>
      </c>
      <c r="C3" s="105"/>
      <c r="D3" s="105"/>
      <c r="E3" s="105"/>
      <c r="F3" s="42"/>
      <c r="G3" s="42"/>
    </row>
    <row r="4" spans="2:7" ht="15" customHeight="1">
      <c r="B4" s="30"/>
      <c r="C4" s="30"/>
      <c r="D4" s="30"/>
      <c r="E4" s="30"/>
      <c r="F4" s="2"/>
      <c r="G4" s="2"/>
    </row>
    <row r="5" spans="1:5" ht="15">
      <c r="A5" s="4"/>
      <c r="B5" s="8" t="s">
        <v>41</v>
      </c>
      <c r="C5" s="9" t="s">
        <v>19</v>
      </c>
      <c r="D5" s="10"/>
      <c r="E5" s="9" t="s">
        <v>20</v>
      </c>
    </row>
    <row r="6" spans="1:5" ht="15">
      <c r="A6" s="4"/>
      <c r="B6" s="4"/>
      <c r="C6" s="9" t="s">
        <v>100</v>
      </c>
      <c r="D6" s="10"/>
      <c r="E6" s="9" t="s">
        <v>100</v>
      </c>
    </row>
    <row r="7" spans="1:5" ht="15">
      <c r="A7" s="4"/>
      <c r="B7" s="4"/>
      <c r="C7" s="11" t="s">
        <v>121</v>
      </c>
      <c r="D7" s="10"/>
      <c r="E7" s="11" t="s">
        <v>82</v>
      </c>
    </row>
    <row r="8" spans="1:5" ht="15">
      <c r="A8" s="4"/>
      <c r="B8" s="4"/>
      <c r="C8" s="9" t="s">
        <v>2</v>
      </c>
      <c r="D8" s="9"/>
      <c r="E8" s="9" t="s">
        <v>2</v>
      </c>
    </row>
    <row r="9" spans="1:5" ht="15">
      <c r="A9" s="4"/>
      <c r="B9" s="8" t="s">
        <v>3</v>
      </c>
      <c r="C9" s="4"/>
      <c r="D9" s="4"/>
      <c r="E9" s="4"/>
    </row>
    <row r="10" spans="1:5" ht="15">
      <c r="A10" s="4"/>
      <c r="B10" s="4" t="s">
        <v>95</v>
      </c>
      <c r="C10" s="15">
        <v>2180566</v>
      </c>
      <c r="D10" s="4"/>
      <c r="E10" s="14">
        <v>2334843</v>
      </c>
    </row>
    <row r="11" spans="1:5" ht="15">
      <c r="A11" s="4"/>
      <c r="B11" s="4" t="s">
        <v>4</v>
      </c>
      <c r="C11" s="15">
        <v>559611</v>
      </c>
      <c r="D11" s="4"/>
      <c r="E11" s="14">
        <v>500652</v>
      </c>
    </row>
    <row r="12" spans="1:5" ht="15">
      <c r="A12" s="4"/>
      <c r="B12" s="4" t="s">
        <v>5</v>
      </c>
      <c r="C12" s="15">
        <v>749205</v>
      </c>
      <c r="D12" s="4"/>
      <c r="E12" s="14">
        <v>524298</v>
      </c>
    </row>
    <row r="13" spans="1:5" ht="15">
      <c r="A13" s="4"/>
      <c r="B13" s="4" t="s">
        <v>6</v>
      </c>
      <c r="C13" s="15">
        <v>3605003</v>
      </c>
      <c r="D13" s="4"/>
      <c r="E13" s="14">
        <v>3971189</v>
      </c>
    </row>
    <row r="14" spans="1:5" ht="15">
      <c r="A14" s="4"/>
      <c r="B14" s="4" t="s">
        <v>26</v>
      </c>
      <c r="C14" s="15">
        <v>110</v>
      </c>
      <c r="D14" s="4"/>
      <c r="E14" s="14">
        <v>110</v>
      </c>
    </row>
    <row r="15" spans="1:5" ht="15">
      <c r="A15" s="4"/>
      <c r="B15" s="4" t="s">
        <v>91</v>
      </c>
      <c r="C15" s="15">
        <f>14658104-14057</f>
        <v>14644047</v>
      </c>
      <c r="D15" s="4"/>
      <c r="E15" s="14">
        <v>14556484</v>
      </c>
    </row>
    <row r="16" spans="1:5" ht="15">
      <c r="A16" s="4"/>
      <c r="B16" s="4" t="s">
        <v>116</v>
      </c>
      <c r="C16" s="15">
        <v>430517</v>
      </c>
      <c r="D16" s="4"/>
      <c r="E16" s="14">
        <v>0</v>
      </c>
    </row>
    <row r="17" spans="1:5" ht="15">
      <c r="A17" s="4"/>
      <c r="B17" s="4" t="s">
        <v>117</v>
      </c>
      <c r="C17" s="15">
        <v>514</v>
      </c>
      <c r="D17" s="4"/>
      <c r="E17" s="14">
        <v>514</v>
      </c>
    </row>
    <row r="18" spans="1:5" ht="15">
      <c r="A18" s="4"/>
      <c r="B18" s="4" t="s">
        <v>118</v>
      </c>
      <c r="C18" s="15">
        <v>28792</v>
      </c>
      <c r="D18" s="4"/>
      <c r="E18" s="14">
        <v>28792</v>
      </c>
    </row>
    <row r="19" spans="1:5" ht="15">
      <c r="A19" s="4"/>
      <c r="B19" s="4" t="s">
        <v>7</v>
      </c>
      <c r="C19" s="15">
        <v>219411</v>
      </c>
      <c r="D19" s="4"/>
      <c r="E19" s="14">
        <v>226179</v>
      </c>
    </row>
    <row r="20" spans="1:5" ht="15">
      <c r="A20" s="4"/>
      <c r="B20" s="4" t="s">
        <v>57</v>
      </c>
      <c r="C20" s="15">
        <f>106279+3935</f>
        <v>110214</v>
      </c>
      <c r="D20" s="4"/>
      <c r="E20" s="14">
        <v>107484</v>
      </c>
    </row>
    <row r="21" spans="1:5" ht="15">
      <c r="A21" s="4"/>
      <c r="B21" s="4" t="s">
        <v>25</v>
      </c>
      <c r="C21" s="15">
        <v>609520</v>
      </c>
      <c r="D21" s="4"/>
      <c r="E21" s="14">
        <v>621545</v>
      </c>
    </row>
    <row r="22" spans="1:5" ht="15">
      <c r="A22" s="4"/>
      <c r="B22" s="4" t="s">
        <v>21</v>
      </c>
      <c r="C22" s="15">
        <v>167475</v>
      </c>
      <c r="D22" s="4"/>
      <c r="E22" s="14">
        <v>165964</v>
      </c>
    </row>
    <row r="23" spans="1:5" ht="15">
      <c r="A23" s="4"/>
      <c r="B23" s="4" t="s">
        <v>27</v>
      </c>
      <c r="C23" s="15">
        <v>288578</v>
      </c>
      <c r="D23" s="4"/>
      <c r="E23" s="14">
        <v>222333</v>
      </c>
    </row>
    <row r="24" spans="1:5" ht="15">
      <c r="A24" s="4"/>
      <c r="B24" s="4" t="s">
        <v>77</v>
      </c>
      <c r="C24" s="15">
        <v>52315</v>
      </c>
      <c r="D24" s="4"/>
      <c r="E24" s="14">
        <v>52376</v>
      </c>
    </row>
    <row r="25" spans="1:5" ht="15">
      <c r="A25" s="4"/>
      <c r="B25" s="4"/>
      <c r="C25" s="15"/>
      <c r="D25" s="4"/>
      <c r="E25" s="15"/>
    </row>
    <row r="26" spans="1:5" ht="15.75" thickBot="1">
      <c r="A26" s="4"/>
      <c r="B26" s="16" t="s">
        <v>8</v>
      </c>
      <c r="C26" s="17">
        <f>SUM(C10:C24)</f>
        <v>23645878</v>
      </c>
      <c r="D26" s="3"/>
      <c r="E26" s="17">
        <f>SUM(E10:E25)</f>
        <v>23312763</v>
      </c>
    </row>
    <row r="27" spans="1:5" ht="15.75" thickTop="1">
      <c r="A27" s="4"/>
      <c r="B27" s="4"/>
      <c r="C27" s="15"/>
      <c r="D27" s="4"/>
      <c r="E27" s="15"/>
    </row>
    <row r="28" spans="1:5" ht="15">
      <c r="A28" s="4"/>
      <c r="B28" s="8" t="s">
        <v>9</v>
      </c>
      <c r="C28" s="15"/>
      <c r="D28" s="4"/>
      <c r="E28" s="15"/>
    </row>
    <row r="29" spans="1:5" ht="15">
      <c r="A29" s="4"/>
      <c r="B29" s="4" t="s">
        <v>10</v>
      </c>
      <c r="C29" s="15">
        <v>16916930</v>
      </c>
      <c r="D29" s="4"/>
      <c r="E29" s="15">
        <v>17059290</v>
      </c>
    </row>
    <row r="30" spans="1:5" ht="15">
      <c r="A30" s="4"/>
      <c r="B30" s="4" t="s">
        <v>64</v>
      </c>
      <c r="C30" s="15">
        <v>762268</v>
      </c>
      <c r="D30" s="4"/>
      <c r="E30" s="15">
        <v>763652</v>
      </c>
    </row>
    <row r="31" spans="1:5" ht="15">
      <c r="A31" s="4"/>
      <c r="B31" s="4" t="s">
        <v>96</v>
      </c>
      <c r="C31" s="15">
        <v>1222832</v>
      </c>
      <c r="D31" s="4"/>
      <c r="E31" s="15">
        <v>1224126</v>
      </c>
    </row>
    <row r="32" spans="1:5" ht="15">
      <c r="A32" s="4"/>
      <c r="B32" s="4" t="s">
        <v>87</v>
      </c>
      <c r="C32" s="15">
        <v>534893</v>
      </c>
      <c r="D32" s="4"/>
      <c r="E32" s="15">
        <v>623561</v>
      </c>
    </row>
    <row r="33" spans="1:5" ht="15">
      <c r="A33" s="4"/>
      <c r="B33" s="4" t="s">
        <v>11</v>
      </c>
      <c r="C33" s="15">
        <v>584199</v>
      </c>
      <c r="D33" s="4"/>
      <c r="E33" s="15">
        <v>671164</v>
      </c>
    </row>
    <row r="34" spans="1:5" ht="15">
      <c r="A34" s="4"/>
      <c r="B34" s="4" t="s">
        <v>119</v>
      </c>
      <c r="C34" s="15">
        <v>278821</v>
      </c>
      <c r="D34" s="4"/>
      <c r="E34" s="15">
        <v>0</v>
      </c>
    </row>
    <row r="35" spans="1:5" ht="15">
      <c r="A35" s="4"/>
      <c r="B35" s="4" t="s">
        <v>12</v>
      </c>
      <c r="C35" s="15">
        <v>784900</v>
      </c>
      <c r="D35" s="4"/>
      <c r="E35" s="15">
        <v>637238</v>
      </c>
    </row>
    <row r="36" spans="1:5" ht="15">
      <c r="A36" s="4"/>
      <c r="B36" s="4" t="s">
        <v>58</v>
      </c>
      <c r="C36" s="15">
        <v>91600</v>
      </c>
      <c r="D36" s="4"/>
      <c r="E36" s="15">
        <v>51650</v>
      </c>
    </row>
    <row r="37" spans="1:5" ht="15">
      <c r="A37" s="4"/>
      <c r="B37" s="4" t="s">
        <v>80</v>
      </c>
      <c r="C37" s="15">
        <v>13481</v>
      </c>
      <c r="D37" s="4"/>
      <c r="E37" s="15">
        <v>11897</v>
      </c>
    </row>
    <row r="38" spans="1:5" ht="15">
      <c r="A38" s="4"/>
      <c r="B38" s="4" t="s">
        <v>60</v>
      </c>
      <c r="C38" s="15">
        <v>510434</v>
      </c>
      <c r="D38" s="4"/>
      <c r="E38" s="15">
        <v>506487</v>
      </c>
    </row>
    <row r="39" spans="1:5" ht="15">
      <c r="A39" s="4"/>
      <c r="B39" s="4"/>
      <c r="C39" s="15"/>
      <c r="D39" s="4"/>
      <c r="E39" s="15"/>
    </row>
    <row r="40" spans="1:5" ht="15">
      <c r="A40" s="4"/>
      <c r="B40" s="16" t="s">
        <v>13</v>
      </c>
      <c r="C40" s="18">
        <f>SUM(C29:C38)</f>
        <v>21700358</v>
      </c>
      <c r="D40" s="4"/>
      <c r="E40" s="18">
        <f>SUM(E29:E38)</f>
        <v>21549065</v>
      </c>
    </row>
    <row r="41" spans="1:5" ht="15">
      <c r="A41" s="4"/>
      <c r="B41" s="16"/>
      <c r="C41" s="49"/>
      <c r="D41" s="4"/>
      <c r="E41" s="19"/>
    </row>
    <row r="42" spans="1:5" ht="15">
      <c r="A42" s="4"/>
      <c r="B42" s="4" t="s">
        <v>22</v>
      </c>
      <c r="C42" s="49">
        <v>1162592</v>
      </c>
      <c r="D42" s="4"/>
      <c r="E42" s="19">
        <v>1162591</v>
      </c>
    </row>
    <row r="43" spans="1:5" ht="15">
      <c r="A43" s="4"/>
      <c r="B43" s="4" t="s">
        <v>130</v>
      </c>
      <c r="C43" s="49">
        <v>479672</v>
      </c>
      <c r="D43" s="4"/>
      <c r="E43" s="19">
        <v>479672</v>
      </c>
    </row>
    <row r="44" spans="1:5" ht="15">
      <c r="A44" s="4"/>
      <c r="B44" s="4" t="s">
        <v>133</v>
      </c>
      <c r="C44" s="49">
        <f>240600-2530</f>
        <v>238070</v>
      </c>
      <c r="D44" s="4"/>
      <c r="E44" s="19">
        <v>171846</v>
      </c>
    </row>
    <row r="45" spans="1:5" ht="15">
      <c r="A45" s="4"/>
      <c r="B45" s="4" t="s">
        <v>132</v>
      </c>
      <c r="C45" s="49">
        <v>16138</v>
      </c>
      <c r="D45" s="4"/>
      <c r="E45" s="19">
        <v>16138</v>
      </c>
    </row>
    <row r="46" spans="1:5" ht="15">
      <c r="A46" s="4"/>
      <c r="B46" s="4" t="s">
        <v>134</v>
      </c>
      <c r="C46" s="49">
        <f>53117-10122+2530</f>
        <v>45525</v>
      </c>
      <c r="D46" s="4"/>
      <c r="E46" s="19">
        <v>-69824</v>
      </c>
    </row>
    <row r="47" spans="1:5" ht="15">
      <c r="A47" s="4"/>
      <c r="B47" s="4"/>
      <c r="C47" s="15"/>
      <c r="D47" s="4"/>
      <c r="E47" s="15"/>
    </row>
    <row r="48" spans="1:5" ht="15">
      <c r="A48" s="4"/>
      <c r="B48" s="16" t="s">
        <v>14</v>
      </c>
      <c r="C48" s="18">
        <f>SUM(C42:C46)</f>
        <v>1941997</v>
      </c>
      <c r="D48" s="4"/>
      <c r="E48" s="18">
        <f>SUM(E42:E46)</f>
        <v>1760423</v>
      </c>
    </row>
    <row r="49" spans="1:5" ht="15">
      <c r="A49" s="4"/>
      <c r="B49" s="16"/>
      <c r="C49" s="19"/>
      <c r="D49" s="4"/>
      <c r="E49" s="19"/>
    </row>
    <row r="50" spans="1:5" ht="15">
      <c r="A50" s="4"/>
      <c r="B50" s="21" t="s">
        <v>56</v>
      </c>
      <c r="C50" s="49">
        <v>3523</v>
      </c>
      <c r="D50" s="4"/>
      <c r="E50" s="19">
        <v>3275</v>
      </c>
    </row>
    <row r="51" spans="1:5" ht="15">
      <c r="A51" s="4"/>
      <c r="B51" s="16"/>
      <c r="C51" s="19"/>
      <c r="D51" s="4"/>
      <c r="E51" s="19" t="s">
        <v>17</v>
      </c>
    </row>
    <row r="52" spans="1:5" ht="15.75" thickBot="1">
      <c r="A52" s="4"/>
      <c r="B52" s="3" t="s">
        <v>15</v>
      </c>
      <c r="C52" s="17">
        <f>+C50+C48+C40</f>
        <v>23645878</v>
      </c>
      <c r="D52" s="4"/>
      <c r="E52" s="17">
        <f>+E50+E48+E40</f>
        <v>23312763</v>
      </c>
    </row>
    <row r="53" spans="1:5" ht="15.75" thickTop="1">
      <c r="A53" s="4"/>
      <c r="B53" s="3"/>
      <c r="C53" s="73"/>
      <c r="D53" s="4"/>
      <c r="E53" s="73"/>
    </row>
    <row r="54" spans="1:5" ht="15.75" thickBot="1">
      <c r="A54" s="4"/>
      <c r="B54" s="4" t="s">
        <v>98</v>
      </c>
      <c r="C54" s="85">
        <v>6826899</v>
      </c>
      <c r="D54" s="4"/>
      <c r="E54" s="85">
        <v>6679059</v>
      </c>
    </row>
    <row r="55" spans="1:5" ht="15.75" thickTop="1">
      <c r="A55" s="4"/>
      <c r="B55" s="4"/>
      <c r="C55" s="13"/>
      <c r="D55" s="4"/>
      <c r="E55" s="15"/>
    </row>
    <row r="56" spans="1:5" ht="15.75" thickBot="1">
      <c r="A56" s="4"/>
      <c r="B56" s="16" t="s">
        <v>72</v>
      </c>
      <c r="C56" s="50">
        <v>1.42</v>
      </c>
      <c r="D56" s="46"/>
      <c r="E56" s="50">
        <v>1.32</v>
      </c>
    </row>
    <row r="57" spans="1:5" ht="15.75" thickTop="1">
      <c r="A57" s="4"/>
      <c r="B57" s="4"/>
      <c r="C57" s="13"/>
      <c r="D57" s="4"/>
      <c r="E57" s="15"/>
    </row>
    <row r="58" spans="1:5" ht="15">
      <c r="A58" s="4"/>
      <c r="B58" s="3" t="s">
        <v>127</v>
      </c>
      <c r="C58" s="83"/>
      <c r="D58" s="4"/>
      <c r="E58" s="15"/>
    </row>
    <row r="59" spans="1:5" ht="15">
      <c r="A59" s="4"/>
      <c r="B59" s="4" t="s">
        <v>102</v>
      </c>
      <c r="C59" s="77">
        <v>0.0985</v>
      </c>
      <c r="D59" s="76"/>
      <c r="E59" s="77">
        <v>0.0906</v>
      </c>
    </row>
    <row r="60" spans="1:5" ht="15.75" thickBot="1">
      <c r="A60" s="4"/>
      <c r="B60" s="4" t="s">
        <v>136</v>
      </c>
      <c r="C60" s="78">
        <v>0.1447</v>
      </c>
      <c r="D60" s="76"/>
      <c r="E60" s="78">
        <v>0.1362</v>
      </c>
    </row>
    <row r="61" spans="1:5" ht="15.75" thickTop="1">
      <c r="A61" s="4"/>
      <c r="B61" s="4"/>
      <c r="C61" s="13"/>
      <c r="D61" s="4"/>
      <c r="E61" s="15"/>
    </row>
    <row r="62" spans="2:5" ht="26.25" customHeight="1">
      <c r="B62" s="107" t="s">
        <v>88</v>
      </c>
      <c r="C62" s="107"/>
      <c r="D62" s="107"/>
      <c r="E62" s="107"/>
    </row>
    <row r="63" ht="12.75"/>
    <row r="64" spans="3:5" ht="12.75">
      <c r="C64" s="47"/>
      <c r="E64" s="47"/>
    </row>
    <row r="65" ht="12.75">
      <c r="C65" s="75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</sheetData>
  <mergeCells count="4">
    <mergeCell ref="B1:E1"/>
    <mergeCell ref="B2:E2"/>
    <mergeCell ref="B3:E3"/>
    <mergeCell ref="B62:E62"/>
  </mergeCells>
  <printOptions/>
  <pageMargins left="0.94" right="0.7" top="0.64" bottom="0.4" header="0.37" footer="0.4"/>
  <pageSetup horizontalDpi="300" verticalDpi="300" orientation="portrait" paperSize="9" scale="80" r:id="rId1"/>
  <headerFooter alignWithMargins="0">
    <oddHeader>&amp;R&amp;"Arial,Bold"&amp;11 &amp;10
</oddHeader>
    <oddFooter xml:space="preserve">&amp;L&amp;"Arial,Italic"&amp;8 &amp;C&amp;"Times New Roman,Regular"2&amp;R&amp;"Arial,Italic"&amp;8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07"/>
  <sheetViews>
    <sheetView showGridLines="0" workbookViewId="0" topLeftCell="A21">
      <selection activeCell="B30" sqref="B30"/>
    </sheetView>
  </sheetViews>
  <sheetFormatPr defaultColWidth="9.140625" defaultRowHeight="12.75" customHeight="1"/>
  <cols>
    <col min="1" max="1" width="0.13671875" style="4" customWidth="1"/>
    <col min="2" max="2" width="32.8515625" style="4" customWidth="1"/>
    <col min="3" max="3" width="1.1484375" style="4" customWidth="1"/>
    <col min="4" max="4" width="11.28125" style="4" customWidth="1"/>
    <col min="5" max="5" width="0.9921875" style="4" customWidth="1"/>
    <col min="6" max="6" width="9.8515625" style="4" customWidth="1"/>
    <col min="7" max="7" width="0.71875" style="4" customWidth="1"/>
    <col min="8" max="8" width="10.7109375" style="4" customWidth="1"/>
    <col min="9" max="9" width="0.85546875" style="4" customWidth="1"/>
    <col min="10" max="10" width="11.00390625" style="4" customWidth="1"/>
    <col min="11" max="11" width="0.9921875" style="4" customWidth="1"/>
    <col min="12" max="12" width="13.7109375" style="4" customWidth="1"/>
    <col min="13" max="13" width="0.85546875" style="4" customWidth="1"/>
    <col min="14" max="14" width="13.00390625" style="4" customWidth="1"/>
    <col min="15" max="16384" width="9.140625" style="4" customWidth="1"/>
  </cols>
  <sheetData>
    <row r="1" spans="2:14" ht="25.5">
      <c r="B1" s="103" t="s">
        <v>52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">
      <c r="A2" s="105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">
      <c r="A3" s="105" t="s">
        <v>51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2:6" ht="15">
      <c r="B4" s="28"/>
      <c r="C4" s="28"/>
      <c r="F4" s="33"/>
    </row>
    <row r="5" ht="15"/>
    <row r="6" spans="2:3" ht="15">
      <c r="B6" s="8" t="s">
        <v>84</v>
      </c>
      <c r="C6" s="28"/>
    </row>
    <row r="7" ht="15">
      <c r="C7" s="28"/>
    </row>
    <row r="8" spans="4:6" ht="15">
      <c r="D8" s="9"/>
      <c r="E8" s="10"/>
      <c r="F8" s="23"/>
    </row>
    <row r="9" spans="4:12" ht="15">
      <c r="D9" s="9"/>
      <c r="E9" s="10"/>
      <c r="F9" s="109" t="s">
        <v>113</v>
      </c>
      <c r="G9" s="109"/>
      <c r="H9" s="109"/>
      <c r="I9" s="109"/>
      <c r="J9" s="109"/>
      <c r="L9" s="86" t="s">
        <v>131</v>
      </c>
    </row>
    <row r="10" spans="4:14" ht="15">
      <c r="D10" s="9" t="s">
        <v>32</v>
      </c>
      <c r="E10" s="10"/>
      <c r="F10" s="23" t="s">
        <v>34</v>
      </c>
      <c r="H10" s="9" t="s">
        <v>35</v>
      </c>
      <c r="J10" s="9" t="s">
        <v>33</v>
      </c>
      <c r="K10" s="9"/>
      <c r="L10" s="9" t="s">
        <v>38</v>
      </c>
      <c r="M10" s="9"/>
      <c r="N10" s="9"/>
    </row>
    <row r="11" spans="4:14" ht="15">
      <c r="D11" s="9" t="s">
        <v>33</v>
      </c>
      <c r="E11" s="10"/>
      <c r="F11" s="23" t="s">
        <v>37</v>
      </c>
      <c r="H11" s="9" t="s">
        <v>36</v>
      </c>
      <c r="J11" s="9" t="s">
        <v>23</v>
      </c>
      <c r="K11" s="9"/>
      <c r="L11" s="9" t="s">
        <v>135</v>
      </c>
      <c r="M11" s="9"/>
      <c r="N11" s="9" t="s">
        <v>16</v>
      </c>
    </row>
    <row r="12" spans="3:14" ht="15">
      <c r="C12" s="22"/>
      <c r="D12" s="29" t="s">
        <v>2</v>
      </c>
      <c r="E12" s="10"/>
      <c r="F12" s="29" t="s">
        <v>2</v>
      </c>
      <c r="H12" s="29" t="s">
        <v>2</v>
      </c>
      <c r="J12" s="29" t="s">
        <v>2</v>
      </c>
      <c r="K12" s="23"/>
      <c r="L12" s="29" t="s">
        <v>2</v>
      </c>
      <c r="M12" s="23"/>
      <c r="N12" s="29" t="s">
        <v>2</v>
      </c>
    </row>
    <row r="13" spans="4:6" ht="15">
      <c r="D13" s="9"/>
      <c r="E13" s="9"/>
      <c r="F13" s="23"/>
    </row>
    <row r="14" spans="4:6" ht="15">
      <c r="D14" s="9"/>
      <c r="E14" s="9"/>
      <c r="F14" s="23"/>
    </row>
    <row r="15" spans="2:6" ht="15">
      <c r="B15" s="8" t="s">
        <v>106</v>
      </c>
      <c r="C15" s="28"/>
      <c r="F15" s="23"/>
    </row>
    <row r="16" spans="4:14" ht="15">
      <c r="D16" s="35"/>
      <c r="E16" s="35"/>
      <c r="F16" s="36"/>
      <c r="G16" s="35"/>
      <c r="H16" s="35"/>
      <c r="I16" s="35"/>
      <c r="J16" s="35"/>
      <c r="K16" s="35"/>
      <c r="L16" s="35"/>
      <c r="M16" s="35"/>
      <c r="N16" s="35"/>
    </row>
    <row r="17" spans="2:14" ht="15">
      <c r="B17" s="4" t="s">
        <v>89</v>
      </c>
      <c r="D17" s="35">
        <v>1162591</v>
      </c>
      <c r="E17" s="35"/>
      <c r="F17" s="36">
        <v>479672</v>
      </c>
      <c r="G17" s="35"/>
      <c r="H17" s="35">
        <v>171846</v>
      </c>
      <c r="I17" s="35"/>
      <c r="J17" s="35">
        <v>16138</v>
      </c>
      <c r="K17" s="35"/>
      <c r="L17" s="35">
        <v>-69824</v>
      </c>
      <c r="M17" s="35"/>
      <c r="N17" s="35">
        <f>SUM(D17:L17)</f>
        <v>1760423</v>
      </c>
    </row>
    <row r="18" spans="4:14" ht="15">
      <c r="D18" s="35"/>
      <c r="E18" s="35"/>
      <c r="F18" s="36"/>
      <c r="G18" s="35"/>
      <c r="H18" s="35"/>
      <c r="I18" s="35"/>
      <c r="J18" s="35"/>
      <c r="K18" s="35"/>
      <c r="L18" s="35"/>
      <c r="M18" s="35"/>
      <c r="N18" s="35"/>
    </row>
    <row r="19" spans="2:14" ht="15">
      <c r="B19" s="4" t="s">
        <v>122</v>
      </c>
      <c r="D19" s="35"/>
      <c r="E19" s="35"/>
      <c r="F19" s="36"/>
      <c r="G19" s="35"/>
      <c r="H19" s="35"/>
      <c r="I19" s="35"/>
      <c r="J19" s="35"/>
      <c r="K19" s="35"/>
      <c r="L19" s="35"/>
      <c r="M19" s="35"/>
      <c r="N19" s="35"/>
    </row>
    <row r="20" spans="2:14" ht="15">
      <c r="B20" s="4" t="s">
        <v>120</v>
      </c>
      <c r="D20" s="37">
        <v>0</v>
      </c>
      <c r="E20" s="35"/>
      <c r="F20" s="38">
        <v>0</v>
      </c>
      <c r="G20" s="35"/>
      <c r="H20" s="39">
        <v>0</v>
      </c>
      <c r="I20" s="39"/>
      <c r="J20" s="39">
        <v>0</v>
      </c>
      <c r="K20" s="35"/>
      <c r="L20" s="35">
        <f>225177-10122</f>
        <v>215055</v>
      </c>
      <c r="M20" s="35"/>
      <c r="N20" s="35">
        <f>SUM(D20:L20)</f>
        <v>215055</v>
      </c>
    </row>
    <row r="21" spans="2:14" ht="15">
      <c r="B21" s="4" t="s">
        <v>109</v>
      </c>
      <c r="D21" s="37">
        <v>1</v>
      </c>
      <c r="E21" s="35"/>
      <c r="F21" s="38">
        <v>0</v>
      </c>
      <c r="G21" s="35"/>
      <c r="H21" s="39">
        <v>0</v>
      </c>
      <c r="I21" s="39"/>
      <c r="J21" s="39">
        <v>0</v>
      </c>
      <c r="K21" s="35"/>
      <c r="L21" s="35">
        <v>0</v>
      </c>
      <c r="M21" s="35"/>
      <c r="N21" s="35">
        <f>SUM(D21:L21)</f>
        <v>1</v>
      </c>
    </row>
    <row r="22" spans="2:14" ht="15">
      <c r="B22" s="4" t="s">
        <v>101</v>
      </c>
      <c r="D22" s="37">
        <v>0</v>
      </c>
      <c r="E22" s="35"/>
      <c r="F22" s="38">
        <v>0</v>
      </c>
      <c r="G22" s="35"/>
      <c r="H22" s="39">
        <f>68754-2530</f>
        <v>66224</v>
      </c>
      <c r="I22" s="39"/>
      <c r="J22" s="39">
        <v>0</v>
      </c>
      <c r="K22" s="35"/>
      <c r="L22" s="35">
        <f>-68754+2530</f>
        <v>-66224</v>
      </c>
      <c r="M22" s="35"/>
      <c r="N22" s="35">
        <v>0</v>
      </c>
    </row>
    <row r="23" spans="2:14" ht="15">
      <c r="B23" s="4" t="s">
        <v>99</v>
      </c>
      <c r="D23" s="37">
        <v>0</v>
      </c>
      <c r="E23" s="35"/>
      <c r="F23" s="38">
        <v>0</v>
      </c>
      <c r="G23" s="35"/>
      <c r="H23" s="39">
        <v>0</v>
      </c>
      <c r="I23" s="39"/>
      <c r="J23" s="39">
        <v>0</v>
      </c>
      <c r="K23" s="35"/>
      <c r="L23" s="35">
        <v>-33482</v>
      </c>
      <c r="M23" s="35"/>
      <c r="N23" s="35">
        <f>SUM(D23:L23)</f>
        <v>-33482</v>
      </c>
    </row>
    <row r="24" spans="2:14" ht="15">
      <c r="B24" s="27"/>
      <c r="C24" s="27"/>
      <c r="D24" s="37"/>
      <c r="E24" s="36"/>
      <c r="F24" s="38"/>
      <c r="G24" s="35"/>
      <c r="H24" s="39"/>
      <c r="I24" s="39"/>
      <c r="J24" s="39"/>
      <c r="K24" s="35"/>
      <c r="L24" s="35"/>
      <c r="M24" s="35"/>
      <c r="N24" s="35"/>
    </row>
    <row r="25" spans="2:14" ht="15.75" thickBot="1">
      <c r="B25" s="60" t="s">
        <v>107</v>
      </c>
      <c r="C25" s="27"/>
      <c r="D25" s="51">
        <f>SUM(D17:D24)</f>
        <v>1162592</v>
      </c>
      <c r="E25" s="36"/>
      <c r="F25" s="51">
        <f>SUM(F17:F24)</f>
        <v>479672</v>
      </c>
      <c r="G25" s="35"/>
      <c r="H25" s="51">
        <f>SUM(H17:H24)</f>
        <v>238070</v>
      </c>
      <c r="I25" s="39"/>
      <c r="J25" s="51">
        <f>SUM(J17:J24)</f>
        <v>16138</v>
      </c>
      <c r="K25" s="36"/>
      <c r="L25" s="51">
        <f>SUM(L17:L24)</f>
        <v>45525</v>
      </c>
      <c r="M25" s="36"/>
      <c r="N25" s="51">
        <f>SUM(N17:N24)</f>
        <v>1941997</v>
      </c>
    </row>
    <row r="26" spans="2:14" ht="15.75" thickTop="1">
      <c r="B26" s="27"/>
      <c r="C26" s="22"/>
      <c r="D26" s="37"/>
      <c r="E26" s="36"/>
      <c r="F26" s="38"/>
      <c r="G26" s="35"/>
      <c r="H26" s="35"/>
      <c r="I26" s="35"/>
      <c r="J26" s="35"/>
      <c r="K26" s="35"/>
      <c r="L26" s="35"/>
      <c r="M26" s="35"/>
      <c r="N26" s="35"/>
    </row>
    <row r="27" spans="2:14" ht="15">
      <c r="B27" s="27"/>
      <c r="C27" s="22"/>
      <c r="D27" s="37"/>
      <c r="E27" s="36"/>
      <c r="F27" s="38"/>
      <c r="G27" s="35"/>
      <c r="H27" s="35"/>
      <c r="I27" s="35"/>
      <c r="J27" s="35"/>
      <c r="K27" s="35"/>
      <c r="L27" s="35"/>
      <c r="M27" s="35"/>
      <c r="N27" s="35"/>
    </row>
    <row r="28" spans="2:14" ht="15">
      <c r="B28" s="27"/>
      <c r="C28" s="22"/>
      <c r="D28" s="37"/>
      <c r="E28" s="36"/>
      <c r="F28" s="38"/>
      <c r="G28" s="35"/>
      <c r="H28" s="35"/>
      <c r="I28" s="35"/>
      <c r="J28" s="35"/>
      <c r="K28" s="35"/>
      <c r="L28" s="35"/>
      <c r="M28" s="35"/>
      <c r="N28" s="35"/>
    </row>
    <row r="29" spans="2:14" ht="15">
      <c r="B29" s="72" t="s">
        <v>137</v>
      </c>
      <c r="C29" s="22"/>
      <c r="D29" s="37"/>
      <c r="E29" s="36"/>
      <c r="F29" s="38"/>
      <c r="G29" s="35"/>
      <c r="H29" s="35"/>
      <c r="I29" s="35"/>
      <c r="J29" s="35"/>
      <c r="K29" s="35"/>
      <c r="L29" s="35"/>
      <c r="M29" s="35"/>
      <c r="N29" s="35"/>
    </row>
    <row r="30" spans="1:14" ht="15">
      <c r="A30" s="52"/>
      <c r="B30" s="27"/>
      <c r="C30" s="22"/>
      <c r="D30" s="37"/>
      <c r="E30" s="36"/>
      <c r="F30" s="38"/>
      <c r="G30" s="36"/>
      <c r="H30" s="36"/>
      <c r="I30" s="36"/>
      <c r="J30" s="36"/>
      <c r="K30" s="36"/>
      <c r="L30" s="36"/>
      <c r="M30" s="36"/>
      <c r="N30" s="36"/>
    </row>
    <row r="31" spans="2:14" ht="15">
      <c r="B31" s="4" t="s">
        <v>75</v>
      </c>
      <c r="C31" s="22"/>
      <c r="D31" s="37"/>
      <c r="E31" s="36"/>
      <c r="F31" s="38"/>
      <c r="G31" s="36"/>
      <c r="H31" s="36"/>
      <c r="I31" s="36"/>
      <c r="J31" s="36"/>
      <c r="K31" s="36"/>
      <c r="L31" s="36"/>
      <c r="M31" s="36"/>
      <c r="N31" s="36"/>
    </row>
    <row r="32" spans="2:14" ht="15">
      <c r="B32" s="44" t="s">
        <v>78</v>
      </c>
      <c r="C32" s="22"/>
      <c r="D32" s="37">
        <v>1162589</v>
      </c>
      <c r="E32" s="36"/>
      <c r="F32" s="38">
        <v>479672</v>
      </c>
      <c r="G32" s="36"/>
      <c r="H32" s="36">
        <v>96558</v>
      </c>
      <c r="I32" s="36"/>
      <c r="J32" s="36">
        <v>16138</v>
      </c>
      <c r="K32" s="36"/>
      <c r="L32" s="36">
        <v>-195236</v>
      </c>
      <c r="M32" s="36"/>
      <c r="N32" s="36">
        <f>SUM(D32:L32)</f>
        <v>1559721</v>
      </c>
    </row>
    <row r="33" spans="2:14" ht="15">
      <c r="B33" s="44" t="s">
        <v>79</v>
      </c>
      <c r="C33" s="22"/>
      <c r="D33" s="37">
        <v>0</v>
      </c>
      <c r="E33" s="36"/>
      <c r="F33" s="38">
        <v>0</v>
      </c>
      <c r="G33" s="36"/>
      <c r="H33" s="36">
        <v>0</v>
      </c>
      <c r="I33" s="36"/>
      <c r="J33" s="36">
        <v>0</v>
      </c>
      <c r="K33" s="36"/>
      <c r="L33" s="36">
        <v>15289</v>
      </c>
      <c r="M33" s="36"/>
      <c r="N33" s="36">
        <f>SUM(D33:L33)</f>
        <v>15289</v>
      </c>
    </row>
    <row r="34" spans="3:14" ht="15">
      <c r="C34" s="22"/>
      <c r="D34" s="58"/>
      <c r="E34" s="36"/>
      <c r="F34" s="59"/>
      <c r="G34" s="36"/>
      <c r="H34" s="43"/>
      <c r="I34" s="36"/>
      <c r="J34" s="43"/>
      <c r="K34" s="36"/>
      <c r="L34" s="43"/>
      <c r="M34" s="36"/>
      <c r="N34" s="43"/>
    </row>
    <row r="35" spans="2:14" ht="15">
      <c r="B35" s="4" t="s">
        <v>83</v>
      </c>
      <c r="C35" s="22"/>
      <c r="D35" s="37">
        <f>SUM(D32:D34)</f>
        <v>1162589</v>
      </c>
      <c r="E35" s="36"/>
      <c r="F35" s="37">
        <f>SUM(F32:F34)</f>
        <v>479672</v>
      </c>
      <c r="G35" s="36"/>
      <c r="H35" s="37">
        <f>SUM(H32:H34)</f>
        <v>96558</v>
      </c>
      <c r="I35" s="36"/>
      <c r="J35" s="37">
        <f>SUM(J32:J34)</f>
        <v>16138</v>
      </c>
      <c r="K35" s="36"/>
      <c r="L35" s="37">
        <f>+L33+L32</f>
        <v>-179947</v>
      </c>
      <c r="M35" s="36"/>
      <c r="N35" s="37">
        <f>+N33+N32</f>
        <v>1575010</v>
      </c>
    </row>
    <row r="36" spans="2:14" ht="15">
      <c r="B36" s="27"/>
      <c r="C36" s="22"/>
      <c r="D36" s="37"/>
      <c r="E36" s="36"/>
      <c r="F36" s="38"/>
      <c r="G36" s="35"/>
      <c r="H36" s="35"/>
      <c r="I36" s="35"/>
      <c r="J36" s="35"/>
      <c r="K36" s="35"/>
      <c r="L36" s="35"/>
      <c r="M36" s="35"/>
      <c r="N36" s="35"/>
    </row>
    <row r="37" spans="2:3" ht="15">
      <c r="B37" s="4" t="s">
        <v>122</v>
      </c>
      <c r="C37" s="28"/>
    </row>
    <row r="38" spans="2:14" ht="15">
      <c r="B38" s="4" t="s">
        <v>120</v>
      </c>
      <c r="C38" s="22"/>
      <c r="D38" s="37">
        <v>0</v>
      </c>
      <c r="E38" s="36"/>
      <c r="F38" s="38">
        <v>0</v>
      </c>
      <c r="G38" s="35"/>
      <c r="H38" s="35">
        <v>0</v>
      </c>
      <c r="I38" s="35"/>
      <c r="J38" s="35">
        <v>0</v>
      </c>
      <c r="K38" s="35"/>
      <c r="L38" s="35">
        <v>202152</v>
      </c>
      <c r="M38" s="35"/>
      <c r="N38" s="35">
        <f>SUM(D38:L38)</f>
        <v>202152</v>
      </c>
    </row>
    <row r="39" spans="2:14" ht="15">
      <c r="B39" s="4" t="s">
        <v>109</v>
      </c>
      <c r="C39" s="22"/>
      <c r="D39" s="37">
        <v>2</v>
      </c>
      <c r="E39" s="36"/>
      <c r="F39" s="38">
        <v>0</v>
      </c>
      <c r="G39" s="35"/>
      <c r="H39" s="35">
        <v>0</v>
      </c>
      <c r="I39" s="35"/>
      <c r="J39" s="35">
        <v>0</v>
      </c>
      <c r="K39" s="35"/>
      <c r="L39" s="35">
        <v>0</v>
      </c>
      <c r="M39" s="35"/>
      <c r="N39" s="35">
        <f>SUM(D39:L39)</f>
        <v>2</v>
      </c>
    </row>
    <row r="40" spans="2:14" ht="15">
      <c r="B40" s="4" t="s">
        <v>101</v>
      </c>
      <c r="C40" s="22"/>
      <c r="D40" s="37">
        <v>0</v>
      </c>
      <c r="E40" s="36"/>
      <c r="F40" s="38">
        <v>0</v>
      </c>
      <c r="G40" s="35"/>
      <c r="H40" s="35">
        <v>75288</v>
      </c>
      <c r="I40" s="35"/>
      <c r="J40" s="35">
        <v>0</v>
      </c>
      <c r="K40" s="35"/>
      <c r="L40" s="35">
        <v>-75288</v>
      </c>
      <c r="M40" s="35"/>
      <c r="N40" s="35">
        <f>SUM(D40:L40)</f>
        <v>0</v>
      </c>
    </row>
    <row r="41" spans="2:14" ht="15">
      <c r="B41" s="4" t="s">
        <v>99</v>
      </c>
      <c r="C41" s="22"/>
      <c r="D41" s="37">
        <v>0</v>
      </c>
      <c r="E41" s="36"/>
      <c r="F41" s="38">
        <v>0</v>
      </c>
      <c r="G41" s="35"/>
      <c r="H41" s="35">
        <v>0</v>
      </c>
      <c r="I41" s="35"/>
      <c r="J41" s="35">
        <v>0</v>
      </c>
      <c r="K41" s="35"/>
      <c r="L41" s="35">
        <v>-16741</v>
      </c>
      <c r="M41" s="35"/>
      <c r="N41" s="35">
        <v>-16741</v>
      </c>
    </row>
    <row r="42" spans="3:14" ht="15">
      <c r="C42" s="22"/>
      <c r="D42" s="37"/>
      <c r="E42" s="36"/>
      <c r="F42" s="38"/>
      <c r="G42" s="35"/>
      <c r="H42" s="35"/>
      <c r="I42" s="35"/>
      <c r="J42" s="35"/>
      <c r="K42" s="35"/>
      <c r="L42" s="35"/>
      <c r="M42" s="35"/>
      <c r="N42" s="35"/>
    </row>
    <row r="43" spans="2:14" ht="15.75" thickBot="1">
      <c r="B43" s="60" t="s">
        <v>108</v>
      </c>
      <c r="C43" s="22"/>
      <c r="D43" s="51">
        <f>SUM(D35:D42)</f>
        <v>1162591</v>
      </c>
      <c r="E43" s="36"/>
      <c r="F43" s="56">
        <f>SUM(F35:F42)</f>
        <v>479672</v>
      </c>
      <c r="G43" s="35"/>
      <c r="H43" s="57">
        <f>SUM(H35:H42)</f>
        <v>171846</v>
      </c>
      <c r="I43" s="35"/>
      <c r="J43" s="57">
        <f>SUM(J35:J42)</f>
        <v>16138</v>
      </c>
      <c r="K43" s="35"/>
      <c r="L43" s="57">
        <f>SUM(L35:L42)</f>
        <v>-69824</v>
      </c>
      <c r="M43" s="35"/>
      <c r="N43" s="57">
        <f>SUM(N35:N42)</f>
        <v>1760423</v>
      </c>
    </row>
    <row r="44" spans="3:14" ht="15.75" thickTop="1">
      <c r="C44" s="22"/>
      <c r="D44" s="37"/>
      <c r="E44" s="36"/>
      <c r="F44" s="38"/>
      <c r="G44" s="35"/>
      <c r="H44" s="35"/>
      <c r="I44" s="35"/>
      <c r="J44" s="35"/>
      <c r="K44" s="35"/>
      <c r="L44" s="35"/>
      <c r="M44" s="35"/>
      <c r="N44" s="35"/>
    </row>
    <row r="45" spans="3:14" ht="15">
      <c r="C45" s="22"/>
      <c r="D45" s="37"/>
      <c r="E45" s="36"/>
      <c r="F45" s="38"/>
      <c r="G45" s="35"/>
      <c r="H45" s="35"/>
      <c r="I45" s="35"/>
      <c r="J45" s="35"/>
      <c r="K45" s="35"/>
      <c r="L45" s="35"/>
      <c r="M45" s="35"/>
      <c r="N45" s="35"/>
    </row>
    <row r="46" spans="2:14" ht="15">
      <c r="B46" s="27"/>
      <c r="C46" s="27"/>
      <c r="D46" s="32"/>
      <c r="E46" s="24"/>
      <c r="F46" s="32"/>
      <c r="G46" s="12"/>
      <c r="H46" s="12"/>
      <c r="I46" s="12"/>
      <c r="J46" s="12"/>
      <c r="K46" s="12"/>
      <c r="L46" s="12"/>
      <c r="M46" s="12"/>
      <c r="N46" s="12"/>
    </row>
    <row r="47" spans="2:14" ht="15">
      <c r="B47" s="31"/>
      <c r="C47" s="31"/>
      <c r="D47" s="32"/>
      <c r="E47" s="24"/>
      <c r="F47" s="32"/>
      <c r="G47" s="12"/>
      <c r="H47" s="12"/>
      <c r="I47" s="12"/>
      <c r="J47" s="12"/>
      <c r="K47" s="12"/>
      <c r="L47" s="12"/>
      <c r="M47" s="12"/>
      <c r="N47" s="12"/>
    </row>
    <row r="48" spans="2:14" ht="30.75" customHeight="1">
      <c r="B48" s="108" t="s">
        <v>90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2:14" ht="15">
      <c r="B49" s="27"/>
      <c r="C49" s="27"/>
      <c r="D49" s="32"/>
      <c r="E49" s="24"/>
      <c r="F49" s="32"/>
      <c r="G49" s="12"/>
      <c r="H49" s="12"/>
      <c r="I49" s="12"/>
      <c r="J49" s="12"/>
      <c r="K49" s="12"/>
      <c r="L49" s="12"/>
      <c r="M49" s="12"/>
      <c r="N49" s="12"/>
    </row>
    <row r="50" spans="2:14" ht="15">
      <c r="B50" s="27"/>
      <c r="C50" s="27"/>
      <c r="D50" s="32"/>
      <c r="E50" s="24"/>
      <c r="F50" s="32"/>
      <c r="G50" s="12"/>
      <c r="H50" s="12"/>
      <c r="I50" s="12"/>
      <c r="J50" s="12"/>
      <c r="K50" s="12"/>
      <c r="L50" s="12"/>
      <c r="M50" s="12"/>
      <c r="N50" s="12"/>
    </row>
    <row r="51" spans="2:14" ht="15">
      <c r="B51" s="27"/>
      <c r="C51" s="34"/>
      <c r="D51" s="32"/>
      <c r="E51" s="24"/>
      <c r="F51" s="32"/>
      <c r="G51" s="12"/>
      <c r="H51" s="12"/>
      <c r="I51" s="12"/>
      <c r="J51" s="12"/>
      <c r="K51" s="12"/>
      <c r="L51" s="12"/>
      <c r="M51" s="12"/>
      <c r="N51" s="12"/>
    </row>
    <row r="52" spans="2:14" ht="15">
      <c r="B52" s="27"/>
      <c r="C52" s="27"/>
      <c r="D52" s="32"/>
      <c r="E52" s="24"/>
      <c r="F52" s="32"/>
      <c r="G52" s="12"/>
      <c r="H52" s="12"/>
      <c r="I52" s="12"/>
      <c r="J52" s="12"/>
      <c r="K52" s="12"/>
      <c r="L52" s="12"/>
      <c r="M52" s="12"/>
      <c r="N52" s="12"/>
    </row>
    <row r="53" spans="2:14" ht="15">
      <c r="B53" s="27"/>
      <c r="C53" s="27"/>
      <c r="D53" s="32"/>
      <c r="E53" s="24"/>
      <c r="F53" s="32"/>
      <c r="G53" s="12"/>
      <c r="H53" s="12"/>
      <c r="I53" s="12"/>
      <c r="J53" s="12"/>
      <c r="K53" s="12"/>
      <c r="L53" s="12"/>
      <c r="M53" s="12"/>
      <c r="N53" s="12"/>
    </row>
    <row r="54" spans="2:14" ht="15">
      <c r="B54" s="27"/>
      <c r="C54" s="27"/>
      <c r="D54" s="32"/>
      <c r="E54" s="24"/>
      <c r="F54" s="32"/>
      <c r="G54" s="12"/>
      <c r="H54" s="12"/>
      <c r="I54" s="12"/>
      <c r="J54" s="12"/>
      <c r="K54" s="12"/>
      <c r="L54" s="12"/>
      <c r="M54" s="12"/>
      <c r="N54" s="12"/>
    </row>
    <row r="55" spans="2:14" ht="15">
      <c r="B55" s="27"/>
      <c r="C55" s="27"/>
      <c r="D55" s="32"/>
      <c r="E55" s="24"/>
      <c r="F55" s="32"/>
      <c r="G55" s="12"/>
      <c r="H55" s="12"/>
      <c r="I55" s="12"/>
      <c r="J55" s="12"/>
      <c r="K55" s="12"/>
      <c r="L55" s="12"/>
      <c r="M55" s="12"/>
      <c r="N55" s="12"/>
    </row>
    <row r="56" spans="2:14" ht="15">
      <c r="B56" s="27"/>
      <c r="C56" s="27"/>
      <c r="D56" s="32"/>
      <c r="E56" s="24"/>
      <c r="F56" s="32"/>
      <c r="G56" s="12"/>
      <c r="H56" s="12"/>
      <c r="I56" s="12"/>
      <c r="J56" s="12"/>
      <c r="K56" s="12"/>
      <c r="L56" s="12"/>
      <c r="M56" s="12"/>
      <c r="N56" s="12"/>
    </row>
    <row r="57" spans="2:14" ht="15">
      <c r="B57" s="27"/>
      <c r="C57" s="27"/>
      <c r="D57" s="32"/>
      <c r="E57" s="24"/>
      <c r="F57" s="32"/>
      <c r="G57" s="12"/>
      <c r="H57" s="12"/>
      <c r="I57" s="12"/>
      <c r="J57" s="12"/>
      <c r="K57" s="12"/>
      <c r="L57" s="12"/>
      <c r="M57" s="12"/>
      <c r="N57" s="12"/>
    </row>
    <row r="58" spans="2:14" ht="15">
      <c r="B58" s="27"/>
      <c r="C58" s="27"/>
      <c r="D58" s="32"/>
      <c r="E58" s="24"/>
      <c r="F58" s="32"/>
      <c r="G58" s="12"/>
      <c r="H58" s="12"/>
      <c r="I58" s="12"/>
      <c r="J58" s="12"/>
      <c r="K58" s="12"/>
      <c r="L58" s="12"/>
      <c r="M58" s="12"/>
      <c r="N58" s="12"/>
    </row>
    <row r="59" spans="2:14" ht="15">
      <c r="B59" s="27"/>
      <c r="C59" s="27"/>
      <c r="D59" s="32"/>
      <c r="E59" s="24"/>
      <c r="F59" s="32"/>
      <c r="G59" s="12"/>
      <c r="H59" s="12"/>
      <c r="I59" s="12"/>
      <c r="J59" s="12"/>
      <c r="K59" s="12"/>
      <c r="L59" s="12"/>
      <c r="M59" s="12"/>
      <c r="N59" s="12"/>
    </row>
    <row r="60" spans="2:14" ht="15">
      <c r="B60" s="27"/>
      <c r="C60" s="27"/>
      <c r="D60" s="32"/>
      <c r="E60" s="24"/>
      <c r="F60" s="32"/>
      <c r="G60" s="12"/>
      <c r="H60" s="12"/>
      <c r="I60" s="12"/>
      <c r="J60" s="12"/>
      <c r="K60" s="12"/>
      <c r="L60" s="12"/>
      <c r="M60" s="12"/>
      <c r="N60" s="12"/>
    </row>
    <row r="61" spans="2:14" ht="15">
      <c r="B61" s="27"/>
      <c r="C61" s="27"/>
      <c r="D61" s="32"/>
      <c r="E61" s="24"/>
      <c r="F61" s="32"/>
      <c r="G61" s="12"/>
      <c r="H61" s="12"/>
      <c r="I61" s="12"/>
      <c r="J61" s="12"/>
      <c r="K61" s="12"/>
      <c r="L61" s="12"/>
      <c r="M61" s="12"/>
      <c r="N61" s="12"/>
    </row>
    <row r="62" spans="2:14" ht="15">
      <c r="B62" s="27"/>
      <c r="C62" s="27"/>
      <c r="D62" s="32"/>
      <c r="E62" s="24"/>
      <c r="F62" s="32"/>
      <c r="G62" s="12"/>
      <c r="H62" s="12"/>
      <c r="I62" s="12"/>
      <c r="J62" s="12"/>
      <c r="K62" s="12"/>
      <c r="L62" s="12"/>
      <c r="M62" s="12"/>
      <c r="N62" s="12"/>
    </row>
    <row r="63" spans="2:14" ht="15">
      <c r="B63" s="27"/>
      <c r="C63" s="27"/>
      <c r="D63" s="32"/>
      <c r="E63" s="24"/>
      <c r="F63" s="32"/>
      <c r="G63" s="12"/>
      <c r="H63" s="12"/>
      <c r="I63" s="12"/>
      <c r="J63" s="12"/>
      <c r="K63" s="12"/>
      <c r="L63" s="12"/>
      <c r="M63" s="12"/>
      <c r="N63" s="12"/>
    </row>
    <row r="64" spans="2:14" ht="15">
      <c r="B64" s="27"/>
      <c r="C64" s="27"/>
      <c r="D64" s="32"/>
      <c r="E64" s="24"/>
      <c r="F64" s="32"/>
      <c r="G64" s="12"/>
      <c r="H64" s="12"/>
      <c r="I64" s="12"/>
      <c r="J64" s="12"/>
      <c r="K64" s="12"/>
      <c r="L64" s="12"/>
      <c r="M64" s="12"/>
      <c r="N64" s="12"/>
    </row>
    <row r="65" spans="2:6" ht="15">
      <c r="B65" s="31"/>
      <c r="C65" s="31"/>
      <c r="D65" s="19"/>
      <c r="E65" s="27"/>
      <c r="F65" s="19"/>
    </row>
    <row r="66" spans="2:6" ht="15">
      <c r="B66" s="31"/>
      <c r="C66" s="31"/>
      <c r="D66" s="19"/>
      <c r="E66" s="27"/>
      <c r="F66" s="19"/>
    </row>
    <row r="67" spans="2:6" ht="15">
      <c r="B67" s="27"/>
      <c r="C67" s="27"/>
      <c r="D67" s="19"/>
      <c r="E67" s="27"/>
      <c r="F67" s="19"/>
    </row>
    <row r="68" spans="2:6" ht="15">
      <c r="B68" s="27"/>
      <c r="C68" s="27"/>
      <c r="D68" s="19"/>
      <c r="E68" s="27"/>
      <c r="F68" s="19"/>
    </row>
    <row r="69" spans="2:6" ht="15">
      <c r="B69" s="27"/>
      <c r="C69" s="27"/>
      <c r="D69" s="19"/>
      <c r="E69" s="27"/>
      <c r="F69" s="19"/>
    </row>
    <row r="70" spans="2:6" ht="15">
      <c r="B70" s="27"/>
      <c r="C70" s="27"/>
      <c r="D70" s="19"/>
      <c r="E70" s="27"/>
      <c r="F70" s="19"/>
    </row>
    <row r="71" spans="2:6" ht="15">
      <c r="B71" s="27"/>
      <c r="C71" s="27"/>
      <c r="D71" s="19"/>
      <c r="E71" s="27"/>
      <c r="F71" s="19"/>
    </row>
    <row r="72" spans="2:6" ht="15">
      <c r="B72" s="27"/>
      <c r="C72" s="27"/>
      <c r="D72" s="19"/>
      <c r="E72" s="27"/>
      <c r="F72" s="19"/>
    </row>
    <row r="73" spans="2:6" ht="15">
      <c r="B73" s="27"/>
      <c r="C73" s="27"/>
      <c r="D73" s="25"/>
      <c r="E73" s="27"/>
      <c r="F73" s="25"/>
    </row>
    <row r="74" spans="2:6" ht="15">
      <c r="B74" s="31"/>
      <c r="C74" s="31"/>
      <c r="D74" s="19"/>
      <c r="E74" s="27"/>
      <c r="F74" s="19"/>
    </row>
    <row r="75" spans="2:6" ht="15">
      <c r="B75" s="31"/>
      <c r="C75" s="31"/>
      <c r="D75" s="19"/>
      <c r="E75" s="27"/>
      <c r="F75" s="19"/>
    </row>
    <row r="76" spans="2:6" ht="15">
      <c r="B76" s="31"/>
      <c r="C76" s="31"/>
      <c r="D76" s="19"/>
      <c r="E76" s="27"/>
      <c r="F76" s="19"/>
    </row>
    <row r="77" spans="2:6" ht="15">
      <c r="B77" s="31"/>
      <c r="C77" s="31"/>
      <c r="D77" s="19"/>
      <c r="E77" s="27"/>
      <c r="F77" s="19"/>
    </row>
    <row r="78" spans="2:6" ht="15">
      <c r="B78" s="31"/>
      <c r="C78" s="31"/>
      <c r="D78" s="19"/>
      <c r="E78" s="27"/>
      <c r="F78" s="19"/>
    </row>
    <row r="79" spans="2:6" ht="15">
      <c r="B79" s="27"/>
      <c r="C79" s="27"/>
      <c r="D79" s="25"/>
      <c r="E79" s="27"/>
      <c r="F79" s="25"/>
    </row>
    <row r="80" spans="2:6" ht="15">
      <c r="B80" s="27"/>
      <c r="C80" s="27"/>
      <c r="D80" s="25"/>
      <c r="E80" s="27"/>
      <c r="F80" s="25"/>
    </row>
    <row r="81" spans="2:6" ht="15">
      <c r="B81" s="31"/>
      <c r="C81" s="31"/>
      <c r="D81" s="26"/>
      <c r="E81" s="27"/>
      <c r="F81" s="26"/>
    </row>
    <row r="82" spans="2:6" ht="15">
      <c r="B82" s="27"/>
      <c r="C82" s="27"/>
      <c r="D82" s="27"/>
      <c r="E82" s="27"/>
      <c r="F82" s="27"/>
    </row>
    <row r="83" spans="2:6" ht="15">
      <c r="B83" s="27"/>
      <c r="C83" s="27"/>
      <c r="D83" s="27"/>
      <c r="E83" s="27"/>
      <c r="F83" s="27"/>
    </row>
    <row r="84" spans="2:6" ht="15">
      <c r="B84" s="27"/>
      <c r="C84" s="27"/>
      <c r="D84" s="27"/>
      <c r="E84" s="27"/>
      <c r="F84" s="27"/>
    </row>
    <row r="85" spans="2:6" ht="15">
      <c r="B85" s="27"/>
      <c r="C85" s="27"/>
      <c r="D85" s="27"/>
      <c r="E85" s="27"/>
      <c r="F85" s="27"/>
    </row>
    <row r="86" spans="2:6" ht="15">
      <c r="B86" s="27"/>
      <c r="C86" s="27"/>
      <c r="D86" s="27"/>
      <c r="E86" s="27"/>
      <c r="F86" s="27"/>
    </row>
    <row r="87" spans="2:6" ht="15">
      <c r="B87" s="27"/>
      <c r="C87" s="27"/>
      <c r="D87" s="27"/>
      <c r="E87" s="27"/>
      <c r="F87" s="27"/>
    </row>
    <row r="88" spans="2:6" ht="15">
      <c r="B88" s="27"/>
      <c r="C88" s="27"/>
      <c r="D88" s="27"/>
      <c r="E88" s="27"/>
      <c r="F88" s="27"/>
    </row>
    <row r="89" spans="2:6" ht="15">
      <c r="B89" s="27"/>
      <c r="C89" s="27"/>
      <c r="D89" s="27"/>
      <c r="E89" s="27"/>
      <c r="F89" s="27"/>
    </row>
    <row r="90" spans="2:6" ht="15">
      <c r="B90" s="27"/>
      <c r="C90" s="27"/>
      <c r="D90" s="27"/>
      <c r="E90" s="27"/>
      <c r="F90" s="27"/>
    </row>
    <row r="91" spans="2:6" ht="15">
      <c r="B91" s="27"/>
      <c r="C91" s="27"/>
      <c r="D91" s="27"/>
      <c r="E91" s="27"/>
      <c r="F91" s="27"/>
    </row>
    <row r="92" spans="2:6" ht="15">
      <c r="B92" s="27"/>
      <c r="C92" s="27"/>
      <c r="D92" s="27"/>
      <c r="E92" s="27"/>
      <c r="F92" s="27"/>
    </row>
    <row r="93" spans="2:6" ht="15">
      <c r="B93" s="27"/>
      <c r="C93" s="27"/>
      <c r="D93" s="27"/>
      <c r="E93" s="27"/>
      <c r="F93" s="27"/>
    </row>
    <row r="94" spans="2:6" ht="15">
      <c r="B94" s="27"/>
      <c r="C94" s="27"/>
      <c r="D94" s="27"/>
      <c r="E94" s="27"/>
      <c r="F94" s="27"/>
    </row>
    <row r="95" spans="2:6" ht="15">
      <c r="B95" s="27"/>
      <c r="C95" s="27"/>
      <c r="D95" s="27"/>
      <c r="E95" s="27"/>
      <c r="F95" s="27"/>
    </row>
    <row r="96" spans="2:6" ht="15">
      <c r="B96" s="27"/>
      <c r="C96" s="27"/>
      <c r="D96" s="27"/>
      <c r="E96" s="27"/>
      <c r="F96" s="27"/>
    </row>
    <row r="97" spans="2:6" ht="15">
      <c r="B97" s="27"/>
      <c r="C97" s="27"/>
      <c r="D97" s="27"/>
      <c r="E97" s="27"/>
      <c r="F97" s="27"/>
    </row>
    <row r="98" spans="2:6" ht="15">
      <c r="B98" s="27"/>
      <c r="C98" s="27"/>
      <c r="D98" s="27"/>
      <c r="E98" s="27"/>
      <c r="F98" s="27"/>
    </row>
    <row r="99" spans="2:6" ht="15">
      <c r="B99" s="27"/>
      <c r="C99" s="27"/>
      <c r="D99" s="27"/>
      <c r="E99" s="27"/>
      <c r="F99" s="27"/>
    </row>
    <row r="100" spans="2:6" ht="15">
      <c r="B100" s="27"/>
      <c r="C100" s="27"/>
      <c r="D100" s="27"/>
      <c r="E100" s="27"/>
      <c r="F100" s="27"/>
    </row>
    <row r="101" spans="2:6" ht="15">
      <c r="B101" s="27"/>
      <c r="C101" s="27"/>
      <c r="D101" s="27"/>
      <c r="E101" s="27"/>
      <c r="F101" s="27"/>
    </row>
    <row r="102" spans="2:6" ht="15">
      <c r="B102" s="27"/>
      <c r="C102" s="27"/>
      <c r="D102" s="27"/>
      <c r="E102" s="27"/>
      <c r="F102" s="27"/>
    </row>
    <row r="103" spans="2:6" ht="15">
      <c r="B103" s="27"/>
      <c r="C103" s="27"/>
      <c r="D103" s="27"/>
      <c r="E103" s="27"/>
      <c r="F103" s="27"/>
    </row>
    <row r="104" spans="2:6" ht="15">
      <c r="B104" s="27"/>
      <c r="C104" s="27"/>
      <c r="D104" s="27"/>
      <c r="E104" s="27"/>
      <c r="F104" s="27"/>
    </row>
    <row r="105" spans="2:6" ht="15">
      <c r="B105" s="27"/>
      <c r="C105" s="27"/>
      <c r="D105" s="27"/>
      <c r="E105" s="27"/>
      <c r="F105" s="27"/>
    </row>
    <row r="106" spans="2:6" ht="15">
      <c r="B106" s="27"/>
      <c r="C106" s="27"/>
      <c r="D106" s="27"/>
      <c r="E106" s="27"/>
      <c r="F106" s="27"/>
    </row>
    <row r="107" spans="2:6" ht="15">
      <c r="B107" s="27"/>
      <c r="C107" s="27"/>
      <c r="D107" s="27"/>
      <c r="E107" s="27"/>
      <c r="F107" s="27"/>
    </row>
    <row r="108" spans="2:6" ht="15">
      <c r="B108" s="27"/>
      <c r="C108" s="27"/>
      <c r="D108" s="27"/>
      <c r="E108" s="27"/>
      <c r="F108" s="27"/>
    </row>
    <row r="109" spans="2:6" ht="15">
      <c r="B109" s="27"/>
      <c r="C109" s="27"/>
      <c r="D109" s="27"/>
      <c r="E109" s="27"/>
      <c r="F109" s="27"/>
    </row>
    <row r="110" spans="2:6" ht="15">
      <c r="B110" s="27"/>
      <c r="C110" s="27"/>
      <c r="D110" s="27"/>
      <c r="E110" s="27"/>
      <c r="F110" s="27"/>
    </row>
    <row r="111" spans="2:6" ht="15">
      <c r="B111" s="27"/>
      <c r="C111" s="27"/>
      <c r="D111" s="27"/>
      <c r="E111" s="27"/>
      <c r="F111" s="27"/>
    </row>
    <row r="112" spans="2:6" ht="15">
      <c r="B112" s="27"/>
      <c r="C112" s="27"/>
      <c r="D112" s="27"/>
      <c r="E112" s="27"/>
      <c r="F112" s="27"/>
    </row>
    <row r="113" spans="2:6" ht="15">
      <c r="B113" s="27"/>
      <c r="C113" s="27"/>
      <c r="D113" s="27"/>
      <c r="E113" s="27"/>
      <c r="F113" s="27"/>
    </row>
    <row r="114" spans="2:6" ht="15">
      <c r="B114" s="27"/>
      <c r="C114" s="27"/>
      <c r="D114" s="27"/>
      <c r="E114" s="27"/>
      <c r="F114" s="27"/>
    </row>
    <row r="115" spans="2:6" ht="15">
      <c r="B115" s="27"/>
      <c r="C115" s="27"/>
      <c r="D115" s="27"/>
      <c r="E115" s="27"/>
      <c r="F115" s="27"/>
    </row>
    <row r="116" spans="2:6" ht="15">
      <c r="B116" s="27"/>
      <c r="C116" s="27"/>
      <c r="D116" s="27"/>
      <c r="E116" s="27"/>
      <c r="F116" s="27"/>
    </row>
    <row r="117" spans="2:6" ht="15">
      <c r="B117" s="27"/>
      <c r="C117" s="27"/>
      <c r="D117" s="27"/>
      <c r="E117" s="27"/>
      <c r="F117" s="27"/>
    </row>
    <row r="118" spans="2:6" ht="15">
      <c r="B118" s="27"/>
      <c r="C118" s="27"/>
      <c r="D118" s="27"/>
      <c r="E118" s="27"/>
      <c r="F118" s="27"/>
    </row>
    <row r="119" spans="2:6" ht="15">
      <c r="B119" s="27"/>
      <c r="C119" s="27"/>
      <c r="D119" s="27"/>
      <c r="E119" s="27"/>
      <c r="F119" s="27"/>
    </row>
    <row r="120" spans="2:6" ht="15">
      <c r="B120" s="27"/>
      <c r="C120" s="27"/>
      <c r="D120" s="27"/>
      <c r="E120" s="27"/>
      <c r="F120" s="27"/>
    </row>
    <row r="121" spans="2:6" ht="15">
      <c r="B121" s="27"/>
      <c r="C121" s="27"/>
      <c r="D121" s="27"/>
      <c r="E121" s="27"/>
      <c r="F121" s="27"/>
    </row>
    <row r="122" spans="2:6" ht="15">
      <c r="B122" s="27"/>
      <c r="C122" s="27"/>
      <c r="D122" s="27"/>
      <c r="E122" s="27"/>
      <c r="F122" s="27"/>
    </row>
    <row r="123" spans="2:6" ht="15">
      <c r="B123" s="27"/>
      <c r="C123" s="27"/>
      <c r="D123" s="27"/>
      <c r="E123" s="27"/>
      <c r="F123" s="27"/>
    </row>
    <row r="124" spans="2:6" ht="15">
      <c r="B124" s="27"/>
      <c r="C124" s="27"/>
      <c r="D124" s="27"/>
      <c r="E124" s="27"/>
      <c r="F124" s="27"/>
    </row>
    <row r="125" spans="2:6" ht="15">
      <c r="B125" s="27"/>
      <c r="C125" s="27"/>
      <c r="D125" s="27"/>
      <c r="E125" s="27"/>
      <c r="F125" s="27"/>
    </row>
    <row r="126" spans="2:6" ht="15">
      <c r="B126" s="27"/>
      <c r="C126" s="27"/>
      <c r="D126" s="27"/>
      <c r="E126" s="27"/>
      <c r="F126" s="27"/>
    </row>
    <row r="127" spans="2:6" ht="15">
      <c r="B127" s="27"/>
      <c r="C127" s="27"/>
      <c r="D127" s="27"/>
      <c r="E127" s="27"/>
      <c r="F127" s="27"/>
    </row>
    <row r="128" spans="2:6" ht="15">
      <c r="B128" s="27"/>
      <c r="C128" s="27"/>
      <c r="D128" s="27"/>
      <c r="E128" s="27"/>
      <c r="F128" s="27"/>
    </row>
    <row r="129" spans="2:6" ht="15">
      <c r="B129" s="27"/>
      <c r="C129" s="27"/>
      <c r="D129" s="27"/>
      <c r="E129" s="27"/>
      <c r="F129" s="27"/>
    </row>
    <row r="130" spans="2:6" ht="15">
      <c r="B130" s="27"/>
      <c r="C130" s="27"/>
      <c r="D130" s="27"/>
      <c r="E130" s="27"/>
      <c r="F130" s="27"/>
    </row>
    <row r="131" spans="2:6" ht="15">
      <c r="B131" s="27"/>
      <c r="C131" s="27"/>
      <c r="D131" s="27"/>
      <c r="E131" s="27"/>
      <c r="F131" s="27"/>
    </row>
    <row r="132" spans="2:6" ht="15">
      <c r="B132" s="27"/>
      <c r="C132" s="27"/>
      <c r="D132" s="27"/>
      <c r="E132" s="27"/>
      <c r="F132" s="27"/>
    </row>
    <row r="133" spans="2:6" ht="15">
      <c r="B133" s="27"/>
      <c r="C133" s="27"/>
      <c r="D133" s="27"/>
      <c r="E133" s="27"/>
      <c r="F133" s="27"/>
    </row>
    <row r="134" spans="2:6" ht="15">
      <c r="B134" s="27"/>
      <c r="C134" s="27"/>
      <c r="D134" s="27"/>
      <c r="E134" s="27"/>
      <c r="F134" s="27"/>
    </row>
    <row r="135" spans="2:6" ht="15">
      <c r="B135" s="27"/>
      <c r="C135" s="27"/>
      <c r="D135" s="27"/>
      <c r="E135" s="27"/>
      <c r="F135" s="27"/>
    </row>
    <row r="136" spans="2:6" ht="15">
      <c r="B136" s="27"/>
      <c r="C136" s="27"/>
      <c r="D136" s="27"/>
      <c r="E136" s="27"/>
      <c r="F136" s="27"/>
    </row>
    <row r="137" spans="2:6" ht="15">
      <c r="B137" s="27"/>
      <c r="C137" s="27"/>
      <c r="D137" s="27"/>
      <c r="E137" s="27"/>
      <c r="F137" s="27"/>
    </row>
    <row r="138" spans="2:6" ht="15">
      <c r="B138" s="27"/>
      <c r="C138" s="27"/>
      <c r="D138" s="27"/>
      <c r="E138" s="27"/>
      <c r="F138" s="27"/>
    </row>
    <row r="139" spans="2:6" ht="15">
      <c r="B139" s="27"/>
      <c r="C139" s="27"/>
      <c r="D139" s="27"/>
      <c r="E139" s="27"/>
      <c r="F139" s="27"/>
    </row>
    <row r="140" spans="2:6" ht="15">
      <c r="B140" s="27"/>
      <c r="C140" s="27"/>
      <c r="D140" s="27"/>
      <c r="E140" s="27"/>
      <c r="F140" s="27"/>
    </row>
    <row r="141" spans="2:6" ht="15">
      <c r="B141" s="27"/>
      <c r="C141" s="27"/>
      <c r="D141" s="27"/>
      <c r="E141" s="27"/>
      <c r="F141" s="27"/>
    </row>
    <row r="142" spans="2:6" ht="15">
      <c r="B142" s="27"/>
      <c r="C142" s="27"/>
      <c r="D142" s="27"/>
      <c r="E142" s="27"/>
      <c r="F142" s="27"/>
    </row>
    <row r="143" spans="2:6" ht="15">
      <c r="B143" s="27"/>
      <c r="C143" s="27"/>
      <c r="D143" s="27"/>
      <c r="E143" s="27"/>
      <c r="F143" s="27"/>
    </row>
    <row r="144" spans="2:6" ht="15">
      <c r="B144" s="27"/>
      <c r="C144" s="27"/>
      <c r="D144" s="27"/>
      <c r="E144" s="27"/>
      <c r="F144" s="27"/>
    </row>
    <row r="145" spans="2:6" ht="15">
      <c r="B145" s="27"/>
      <c r="C145" s="27"/>
      <c r="D145" s="27"/>
      <c r="E145" s="27"/>
      <c r="F145" s="27"/>
    </row>
    <row r="146" spans="2:6" ht="15">
      <c r="B146" s="27"/>
      <c r="C146" s="27"/>
      <c r="D146" s="27"/>
      <c r="E146" s="27"/>
      <c r="F146" s="27"/>
    </row>
    <row r="147" spans="2:6" ht="15">
      <c r="B147" s="27"/>
      <c r="C147" s="27"/>
      <c r="D147" s="27"/>
      <c r="E147" s="27"/>
      <c r="F147" s="27"/>
    </row>
    <row r="148" spans="2:6" ht="15">
      <c r="B148" s="27"/>
      <c r="C148" s="27"/>
      <c r="D148" s="27"/>
      <c r="E148" s="27"/>
      <c r="F148" s="27"/>
    </row>
    <row r="149" spans="2:6" ht="15">
      <c r="B149" s="27"/>
      <c r="C149" s="27"/>
      <c r="D149" s="27"/>
      <c r="E149" s="27"/>
      <c r="F149" s="27"/>
    </row>
    <row r="150" spans="2:6" ht="15">
      <c r="B150" s="27"/>
      <c r="C150" s="27"/>
      <c r="D150" s="27"/>
      <c r="E150" s="27"/>
      <c r="F150" s="27"/>
    </row>
    <row r="151" spans="2:6" ht="15">
      <c r="B151" s="27"/>
      <c r="C151" s="27"/>
      <c r="D151" s="27"/>
      <c r="E151" s="27"/>
      <c r="F151" s="27"/>
    </row>
    <row r="152" spans="2:6" ht="15">
      <c r="B152" s="27"/>
      <c r="C152" s="27"/>
      <c r="D152" s="27"/>
      <c r="E152" s="27"/>
      <c r="F152" s="27"/>
    </row>
    <row r="153" spans="2:6" ht="15">
      <c r="B153" s="27"/>
      <c r="C153" s="27"/>
      <c r="D153" s="27"/>
      <c r="E153" s="27"/>
      <c r="F153" s="27"/>
    </row>
    <row r="154" spans="2:6" ht="15">
      <c r="B154" s="27"/>
      <c r="C154" s="27"/>
      <c r="D154" s="27"/>
      <c r="E154" s="27"/>
      <c r="F154" s="27"/>
    </row>
    <row r="155" spans="2:6" ht="15">
      <c r="B155" s="27"/>
      <c r="C155" s="27"/>
      <c r="D155" s="27"/>
      <c r="E155" s="27"/>
      <c r="F155" s="27"/>
    </row>
    <row r="156" spans="2:6" ht="15">
      <c r="B156" s="27"/>
      <c r="C156" s="27"/>
      <c r="D156" s="27"/>
      <c r="E156" s="27"/>
      <c r="F156" s="27"/>
    </row>
    <row r="157" spans="2:6" ht="15">
      <c r="B157" s="27"/>
      <c r="C157" s="27"/>
      <c r="D157" s="27"/>
      <c r="E157" s="27"/>
      <c r="F157" s="27"/>
    </row>
    <row r="158" spans="2:6" ht="15">
      <c r="B158" s="27"/>
      <c r="C158" s="27"/>
      <c r="D158" s="27"/>
      <c r="E158" s="27"/>
      <c r="F158" s="27"/>
    </row>
    <row r="159" spans="2:6" ht="15">
      <c r="B159" s="27"/>
      <c r="C159" s="27"/>
      <c r="D159" s="27"/>
      <c r="E159" s="27"/>
      <c r="F159" s="27"/>
    </row>
    <row r="160" spans="2:6" ht="15">
      <c r="B160" s="27"/>
      <c r="C160" s="27"/>
      <c r="D160" s="27"/>
      <c r="E160" s="27"/>
      <c r="F160" s="27"/>
    </row>
    <row r="161" spans="2:6" ht="15">
      <c r="B161" s="27"/>
      <c r="C161" s="27"/>
      <c r="D161" s="27"/>
      <c r="E161" s="27"/>
      <c r="F161" s="27"/>
    </row>
    <row r="162" spans="2:6" ht="15">
      <c r="B162" s="27"/>
      <c r="C162" s="27"/>
      <c r="D162" s="27"/>
      <c r="E162" s="27"/>
      <c r="F162" s="27"/>
    </row>
    <row r="163" spans="2:6" ht="15">
      <c r="B163" s="27"/>
      <c r="C163" s="27"/>
      <c r="D163" s="27"/>
      <c r="E163" s="27"/>
      <c r="F163" s="27"/>
    </row>
    <row r="164" spans="2:6" ht="15">
      <c r="B164" s="27"/>
      <c r="C164" s="27"/>
      <c r="D164" s="27"/>
      <c r="E164" s="27"/>
      <c r="F164" s="27"/>
    </row>
    <row r="165" spans="2:6" ht="15">
      <c r="B165" s="27"/>
      <c r="C165" s="27"/>
      <c r="D165" s="27"/>
      <c r="E165" s="27"/>
      <c r="F165" s="27"/>
    </row>
    <row r="166" spans="2:6" ht="15">
      <c r="B166" s="27"/>
      <c r="C166" s="27"/>
      <c r="D166" s="27"/>
      <c r="E166" s="27"/>
      <c r="F166" s="27"/>
    </row>
    <row r="167" spans="2:6" ht="15">
      <c r="B167" s="27"/>
      <c r="C167" s="27"/>
      <c r="D167" s="27"/>
      <c r="E167" s="27"/>
      <c r="F167" s="27"/>
    </row>
    <row r="168" spans="2:6" ht="15">
      <c r="B168" s="27"/>
      <c r="C168" s="27"/>
      <c r="D168" s="27"/>
      <c r="E168" s="27"/>
      <c r="F168" s="27"/>
    </row>
    <row r="169" spans="2:6" ht="15">
      <c r="B169" s="27"/>
      <c r="C169" s="27"/>
      <c r="D169" s="27"/>
      <c r="E169" s="27"/>
      <c r="F169" s="27"/>
    </row>
    <row r="170" spans="2:6" ht="15">
      <c r="B170" s="27"/>
      <c r="C170" s="27"/>
      <c r="D170" s="27"/>
      <c r="E170" s="27"/>
      <c r="F170" s="27"/>
    </row>
    <row r="171" spans="2:6" ht="15">
      <c r="B171" s="27"/>
      <c r="C171" s="27"/>
      <c r="D171" s="27"/>
      <c r="E171" s="27"/>
      <c r="F171" s="27"/>
    </row>
    <row r="172" spans="2:6" ht="15">
      <c r="B172" s="27"/>
      <c r="C172" s="27"/>
      <c r="D172" s="27"/>
      <c r="E172" s="27"/>
      <c r="F172" s="27"/>
    </row>
    <row r="173" spans="2:6" ht="15">
      <c r="B173" s="27"/>
      <c r="C173" s="27"/>
      <c r="D173" s="27"/>
      <c r="E173" s="27"/>
      <c r="F173" s="27"/>
    </row>
    <row r="174" spans="2:6" ht="15">
      <c r="B174" s="27"/>
      <c r="C174" s="27"/>
      <c r="D174" s="27"/>
      <c r="E174" s="27"/>
      <c r="F174" s="27"/>
    </row>
    <row r="175" spans="2:6" ht="15">
      <c r="B175" s="27"/>
      <c r="C175" s="27"/>
      <c r="D175" s="27"/>
      <c r="E175" s="27"/>
      <c r="F175" s="27"/>
    </row>
    <row r="176" spans="2:6" ht="15">
      <c r="B176" s="27"/>
      <c r="C176" s="27"/>
      <c r="D176" s="27"/>
      <c r="E176" s="27"/>
      <c r="F176" s="27"/>
    </row>
    <row r="177" spans="2:6" ht="15">
      <c r="B177" s="27"/>
      <c r="C177" s="27"/>
      <c r="D177" s="27"/>
      <c r="E177" s="27"/>
      <c r="F177" s="27"/>
    </row>
    <row r="178" spans="2:6" ht="15">
      <c r="B178" s="27"/>
      <c r="C178" s="27"/>
      <c r="D178" s="27"/>
      <c r="E178" s="27"/>
      <c r="F178" s="27"/>
    </row>
    <row r="179" spans="2:6" ht="15">
      <c r="B179" s="27"/>
      <c r="C179" s="27"/>
      <c r="D179" s="27"/>
      <c r="E179" s="27"/>
      <c r="F179" s="27"/>
    </row>
    <row r="180" spans="2:6" ht="15">
      <c r="B180" s="27"/>
      <c r="C180" s="27"/>
      <c r="D180" s="27"/>
      <c r="E180" s="27"/>
      <c r="F180" s="27"/>
    </row>
    <row r="181" spans="2:6" ht="15">
      <c r="B181" s="27"/>
      <c r="C181" s="27"/>
      <c r="D181" s="27"/>
      <c r="E181" s="27"/>
      <c r="F181" s="27"/>
    </row>
    <row r="182" spans="2:6" ht="15">
      <c r="B182" s="27"/>
      <c r="C182" s="27"/>
      <c r="D182" s="27"/>
      <c r="E182" s="27"/>
      <c r="F182" s="27"/>
    </row>
    <row r="183" spans="2:6" ht="15">
      <c r="B183" s="27"/>
      <c r="C183" s="27"/>
      <c r="D183" s="27"/>
      <c r="E183" s="27"/>
      <c r="F183" s="27"/>
    </row>
    <row r="184" spans="2:6" ht="15">
      <c r="B184" s="27"/>
      <c r="C184" s="27"/>
      <c r="D184" s="27"/>
      <c r="E184" s="27"/>
      <c r="F184" s="27"/>
    </row>
    <row r="185" spans="2:6" ht="15">
      <c r="B185" s="27"/>
      <c r="C185" s="27"/>
      <c r="D185" s="27"/>
      <c r="E185" s="27"/>
      <c r="F185" s="27"/>
    </row>
    <row r="186" spans="2:6" ht="15">
      <c r="B186" s="27"/>
      <c r="C186" s="27"/>
      <c r="D186" s="27"/>
      <c r="E186" s="27"/>
      <c r="F186" s="27"/>
    </row>
    <row r="187" spans="2:6" ht="15">
      <c r="B187" s="27"/>
      <c r="C187" s="27"/>
      <c r="D187" s="27"/>
      <c r="E187" s="27"/>
      <c r="F187" s="27"/>
    </row>
    <row r="188" spans="2:6" ht="15">
      <c r="B188" s="27"/>
      <c r="C188" s="27"/>
      <c r="D188" s="27"/>
      <c r="E188" s="27"/>
      <c r="F188" s="27"/>
    </row>
    <row r="189" spans="2:6" ht="15">
      <c r="B189" s="27"/>
      <c r="C189" s="27"/>
      <c r="D189" s="27"/>
      <c r="E189" s="27"/>
      <c r="F189" s="27"/>
    </row>
    <row r="190" spans="2:6" ht="15">
      <c r="B190" s="27"/>
      <c r="C190" s="27"/>
      <c r="D190" s="27"/>
      <c r="E190" s="27"/>
      <c r="F190" s="27"/>
    </row>
    <row r="191" spans="2:6" ht="15">
      <c r="B191" s="27"/>
      <c r="C191" s="27"/>
      <c r="D191" s="27"/>
      <c r="E191" s="27"/>
      <c r="F191" s="27"/>
    </row>
    <row r="192" spans="2:6" ht="15">
      <c r="B192" s="27"/>
      <c r="C192" s="27"/>
      <c r="D192" s="27"/>
      <c r="E192" s="27"/>
      <c r="F192" s="27"/>
    </row>
    <row r="193" spans="2:6" ht="15">
      <c r="B193" s="27"/>
      <c r="C193" s="27"/>
      <c r="D193" s="27"/>
      <c r="E193" s="27"/>
      <c r="F193" s="27"/>
    </row>
    <row r="194" spans="2:6" ht="15">
      <c r="B194" s="27"/>
      <c r="C194" s="27"/>
      <c r="D194" s="27"/>
      <c r="E194" s="27"/>
      <c r="F194" s="27"/>
    </row>
    <row r="195" spans="2:6" ht="15">
      <c r="B195" s="27"/>
      <c r="C195" s="27"/>
      <c r="D195" s="27"/>
      <c r="E195" s="27"/>
      <c r="F195" s="27"/>
    </row>
    <row r="196" spans="2:6" ht="15">
      <c r="B196" s="27"/>
      <c r="C196" s="27"/>
      <c r="D196" s="27"/>
      <c r="E196" s="27"/>
      <c r="F196" s="27"/>
    </row>
    <row r="197" spans="2:6" ht="15">
      <c r="B197" s="27"/>
      <c r="C197" s="27"/>
      <c r="D197" s="27"/>
      <c r="E197" s="27"/>
      <c r="F197" s="27"/>
    </row>
    <row r="198" spans="2:6" ht="15">
      <c r="B198" s="27"/>
      <c r="C198" s="27"/>
      <c r="D198" s="27"/>
      <c r="E198" s="27"/>
      <c r="F198" s="27"/>
    </row>
    <row r="199" spans="2:6" ht="15">
      <c r="B199" s="27"/>
      <c r="C199" s="27"/>
      <c r="D199" s="27"/>
      <c r="E199" s="27"/>
      <c r="F199" s="27"/>
    </row>
    <row r="200" spans="2:6" ht="15">
      <c r="B200" s="27"/>
      <c r="C200" s="27"/>
      <c r="D200" s="27"/>
      <c r="E200" s="27"/>
      <c r="F200" s="27"/>
    </row>
    <row r="201" spans="2:6" ht="15">
      <c r="B201" s="27"/>
      <c r="C201" s="27"/>
      <c r="D201" s="27"/>
      <c r="E201" s="27"/>
      <c r="F201" s="27"/>
    </row>
    <row r="202" spans="2:6" ht="15">
      <c r="B202" s="27"/>
      <c r="C202" s="27"/>
      <c r="D202" s="27"/>
      <c r="E202" s="27"/>
      <c r="F202" s="27"/>
    </row>
    <row r="203" spans="2:6" ht="15">
      <c r="B203" s="27"/>
      <c r="C203" s="27"/>
      <c r="D203" s="27"/>
      <c r="E203" s="27"/>
      <c r="F203" s="27"/>
    </row>
    <row r="204" spans="2:6" ht="15">
      <c r="B204" s="27"/>
      <c r="C204" s="27"/>
      <c r="D204" s="27"/>
      <c r="E204" s="27"/>
      <c r="F204" s="27"/>
    </row>
    <row r="205" spans="2:6" ht="15">
      <c r="B205" s="27"/>
      <c r="C205" s="27"/>
      <c r="D205" s="27"/>
      <c r="E205" s="27"/>
      <c r="F205" s="27"/>
    </row>
    <row r="206" spans="2:6" ht="15">
      <c r="B206" s="27"/>
      <c r="C206" s="27"/>
      <c r="D206" s="27"/>
      <c r="E206" s="27"/>
      <c r="F206" s="27"/>
    </row>
    <row r="207" spans="2:6" ht="15">
      <c r="B207" s="27"/>
      <c r="C207" s="27"/>
      <c r="D207" s="27"/>
      <c r="E207" s="27"/>
      <c r="F207" s="27"/>
    </row>
    <row r="208" spans="2:6" ht="15">
      <c r="B208" s="27"/>
      <c r="C208" s="27"/>
      <c r="D208" s="27"/>
      <c r="E208" s="27"/>
      <c r="F208" s="27"/>
    </row>
    <row r="209" spans="2:6" ht="15">
      <c r="B209" s="27"/>
      <c r="C209" s="27"/>
      <c r="D209" s="27"/>
      <c r="E209" s="27"/>
      <c r="F209" s="27"/>
    </row>
    <row r="210" spans="2:6" ht="15">
      <c r="B210" s="27"/>
      <c r="C210" s="27"/>
      <c r="D210" s="27"/>
      <c r="E210" s="27"/>
      <c r="F210" s="27"/>
    </row>
    <row r="211" spans="2:6" ht="15">
      <c r="B211" s="27"/>
      <c r="C211" s="27"/>
      <c r="D211" s="27"/>
      <c r="E211" s="27"/>
      <c r="F211" s="27"/>
    </row>
    <row r="212" spans="2:6" ht="15">
      <c r="B212" s="27"/>
      <c r="C212" s="27"/>
      <c r="D212" s="27"/>
      <c r="E212" s="27"/>
      <c r="F212" s="27"/>
    </row>
    <row r="213" spans="2:6" ht="15">
      <c r="B213" s="27"/>
      <c r="C213" s="27"/>
      <c r="D213" s="27"/>
      <c r="E213" s="27"/>
      <c r="F213" s="27"/>
    </row>
    <row r="214" spans="2:6" ht="15">
      <c r="B214" s="27"/>
      <c r="C214" s="27"/>
      <c r="D214" s="27"/>
      <c r="E214" s="27"/>
      <c r="F214" s="27"/>
    </row>
    <row r="215" spans="2:6" ht="15">
      <c r="B215" s="27"/>
      <c r="C215" s="27"/>
      <c r="D215" s="27"/>
      <c r="E215" s="27"/>
      <c r="F215" s="27"/>
    </row>
    <row r="216" spans="2:6" ht="15">
      <c r="B216" s="27"/>
      <c r="C216" s="27"/>
      <c r="D216" s="27"/>
      <c r="E216" s="27"/>
      <c r="F216" s="27"/>
    </row>
    <row r="217" spans="2:6" ht="15">
      <c r="B217" s="27"/>
      <c r="C217" s="27"/>
      <c r="D217" s="27"/>
      <c r="E217" s="27"/>
      <c r="F217" s="27"/>
    </row>
    <row r="218" spans="2:6" ht="15">
      <c r="B218" s="27"/>
      <c r="C218" s="27"/>
      <c r="D218" s="27"/>
      <c r="E218" s="27"/>
      <c r="F218" s="27"/>
    </row>
    <row r="219" spans="2:6" ht="15">
      <c r="B219" s="27"/>
      <c r="C219" s="27"/>
      <c r="D219" s="27"/>
      <c r="E219" s="27"/>
      <c r="F219" s="27"/>
    </row>
    <row r="220" spans="2:6" ht="15">
      <c r="B220" s="27"/>
      <c r="C220" s="27"/>
      <c r="D220" s="27"/>
      <c r="E220" s="27"/>
      <c r="F220" s="27"/>
    </row>
    <row r="221" spans="2:6" ht="15">
      <c r="B221" s="27"/>
      <c r="C221" s="27"/>
      <c r="D221" s="27"/>
      <c r="E221" s="27"/>
      <c r="F221" s="27"/>
    </row>
    <row r="222" spans="2:6" ht="15">
      <c r="B222" s="27"/>
      <c r="C222" s="27"/>
      <c r="D222" s="27"/>
      <c r="E222" s="27"/>
      <c r="F222" s="27"/>
    </row>
    <row r="223" spans="2:6" ht="15">
      <c r="B223" s="27"/>
      <c r="C223" s="27"/>
      <c r="D223" s="27"/>
      <c r="E223" s="27"/>
      <c r="F223" s="27"/>
    </row>
    <row r="224" spans="2:6" ht="15">
      <c r="B224" s="27"/>
      <c r="C224" s="27"/>
      <c r="D224" s="27"/>
      <c r="E224" s="27"/>
      <c r="F224" s="27"/>
    </row>
    <row r="225" spans="2:6" ht="15">
      <c r="B225" s="27"/>
      <c r="C225" s="27"/>
      <c r="D225" s="27"/>
      <c r="E225" s="27"/>
      <c r="F225" s="27"/>
    </row>
    <row r="226" spans="2:6" ht="15">
      <c r="B226" s="27"/>
      <c r="C226" s="27"/>
      <c r="D226" s="27"/>
      <c r="E226" s="27"/>
      <c r="F226" s="27"/>
    </row>
    <row r="227" spans="2:6" ht="15">
      <c r="B227" s="27"/>
      <c r="C227" s="27"/>
      <c r="D227" s="27"/>
      <c r="E227" s="27"/>
      <c r="F227" s="27"/>
    </row>
    <row r="228" spans="2:6" ht="15">
      <c r="B228" s="27"/>
      <c r="C228" s="27"/>
      <c r="D228" s="27"/>
      <c r="E228" s="27"/>
      <c r="F228" s="27"/>
    </row>
    <row r="229" spans="2:6" ht="15">
      <c r="B229" s="27"/>
      <c r="C229" s="27"/>
      <c r="D229" s="27"/>
      <c r="E229" s="27"/>
      <c r="F229" s="27"/>
    </row>
    <row r="230" spans="2:6" ht="15">
      <c r="B230" s="27"/>
      <c r="C230" s="27"/>
      <c r="D230" s="27"/>
      <c r="E230" s="27"/>
      <c r="F230" s="27"/>
    </row>
    <row r="231" spans="2:6" ht="15">
      <c r="B231" s="27"/>
      <c r="C231" s="27"/>
      <c r="D231" s="27"/>
      <c r="E231" s="27"/>
      <c r="F231" s="27"/>
    </row>
    <row r="232" ht="15">
      <c r="F232" s="27"/>
    </row>
    <row r="233" ht="15">
      <c r="F233" s="27"/>
    </row>
    <row r="234" ht="15">
      <c r="F234" s="27"/>
    </row>
    <row r="235" ht="15">
      <c r="F235" s="27"/>
    </row>
    <row r="236" ht="15">
      <c r="F236" s="27"/>
    </row>
    <row r="237" ht="15">
      <c r="F237" s="27"/>
    </row>
    <row r="238" ht="15">
      <c r="F238" s="27"/>
    </row>
    <row r="239" ht="15">
      <c r="F239" s="27"/>
    </row>
    <row r="240" ht="15">
      <c r="F240" s="27"/>
    </row>
    <row r="241" ht="15">
      <c r="F241" s="27"/>
    </row>
    <row r="242" ht="15">
      <c r="F242" s="27"/>
    </row>
    <row r="243" ht="15">
      <c r="F243" s="27"/>
    </row>
    <row r="244" ht="15">
      <c r="F244" s="27"/>
    </row>
    <row r="245" ht="15">
      <c r="F245" s="27"/>
    </row>
    <row r="246" ht="15">
      <c r="F246" s="27"/>
    </row>
    <row r="247" ht="15">
      <c r="F247" s="27"/>
    </row>
    <row r="248" ht="15">
      <c r="F248" s="27"/>
    </row>
    <row r="249" ht="15">
      <c r="F249" s="27"/>
    </row>
    <row r="250" ht="15">
      <c r="F250" s="27"/>
    </row>
    <row r="251" ht="15">
      <c r="F251" s="27"/>
    </row>
    <row r="252" ht="15">
      <c r="F252" s="27"/>
    </row>
    <row r="253" ht="15">
      <c r="F253" s="27"/>
    </row>
    <row r="254" ht="15">
      <c r="F254" s="27"/>
    </row>
    <row r="255" ht="15">
      <c r="F255" s="27"/>
    </row>
    <row r="256" ht="15">
      <c r="F256" s="27"/>
    </row>
    <row r="257" ht="15">
      <c r="F257" s="27"/>
    </row>
    <row r="258" ht="15">
      <c r="F258" s="27"/>
    </row>
    <row r="259" ht="15">
      <c r="F259" s="27"/>
    </row>
    <row r="260" ht="15">
      <c r="F260" s="27"/>
    </row>
    <row r="261" ht="15">
      <c r="F261" s="27"/>
    </row>
    <row r="262" ht="15">
      <c r="F262" s="27"/>
    </row>
    <row r="263" ht="15">
      <c r="F263" s="27"/>
    </row>
    <row r="264" ht="15">
      <c r="F264" s="27"/>
    </row>
    <row r="265" ht="15">
      <c r="F265" s="27"/>
    </row>
    <row r="266" ht="15">
      <c r="F266" s="27"/>
    </row>
    <row r="267" ht="15">
      <c r="F267" s="27"/>
    </row>
    <row r="268" ht="15">
      <c r="F268" s="27"/>
    </row>
    <row r="269" ht="15">
      <c r="F269" s="27"/>
    </row>
    <row r="270" ht="15">
      <c r="F270" s="27"/>
    </row>
    <row r="271" ht="15">
      <c r="F271" s="27"/>
    </row>
    <row r="272" ht="15">
      <c r="F272" s="27"/>
    </row>
    <row r="273" ht="15">
      <c r="F273" s="27"/>
    </row>
    <row r="274" ht="15">
      <c r="F274" s="27"/>
    </row>
    <row r="275" ht="15">
      <c r="F275" s="27"/>
    </row>
    <row r="276" ht="15">
      <c r="F276" s="27"/>
    </row>
    <row r="277" ht="15">
      <c r="F277" s="27"/>
    </row>
    <row r="278" ht="15">
      <c r="F278" s="27"/>
    </row>
    <row r="279" ht="15">
      <c r="F279" s="27"/>
    </row>
    <row r="280" ht="15">
      <c r="F280" s="27"/>
    </row>
    <row r="281" ht="15">
      <c r="F281" s="27"/>
    </row>
    <row r="282" ht="15">
      <c r="F282" s="27"/>
    </row>
    <row r="283" ht="15">
      <c r="F283" s="27"/>
    </row>
    <row r="284" ht="15">
      <c r="F284" s="27"/>
    </row>
    <row r="285" ht="15">
      <c r="F285" s="27"/>
    </row>
    <row r="286" ht="15">
      <c r="F286" s="27"/>
    </row>
    <row r="287" ht="15">
      <c r="F287" s="27"/>
    </row>
    <row r="288" ht="15">
      <c r="F288" s="27"/>
    </row>
    <row r="289" ht="15">
      <c r="F289" s="27"/>
    </row>
    <row r="290" ht="15">
      <c r="F290" s="27"/>
    </row>
    <row r="291" ht="15">
      <c r="F291" s="27"/>
    </row>
    <row r="292" ht="15">
      <c r="F292" s="27"/>
    </row>
    <row r="293" ht="15">
      <c r="F293" s="27"/>
    </row>
    <row r="294" ht="15">
      <c r="F294" s="27"/>
    </row>
    <row r="295" ht="15">
      <c r="F295" s="27"/>
    </row>
    <row r="296" ht="15">
      <c r="F296" s="27"/>
    </row>
    <row r="297" ht="15">
      <c r="F297" s="27"/>
    </row>
    <row r="298" ht="15">
      <c r="F298" s="27"/>
    </row>
    <row r="299" ht="15">
      <c r="F299" s="27"/>
    </row>
    <row r="300" ht="15">
      <c r="F300" s="27"/>
    </row>
    <row r="301" ht="15">
      <c r="F301" s="27"/>
    </row>
    <row r="302" ht="15">
      <c r="F302" s="27"/>
    </row>
    <row r="303" ht="15">
      <c r="F303" s="27"/>
    </row>
    <row r="304" ht="15">
      <c r="F304" s="27"/>
    </row>
    <row r="305" ht="15">
      <c r="F305" s="27"/>
    </row>
    <row r="306" ht="15">
      <c r="F306" s="27"/>
    </row>
    <row r="307" ht="15">
      <c r="F307" s="27"/>
    </row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</sheetData>
  <mergeCells count="5">
    <mergeCell ref="B48:N48"/>
    <mergeCell ref="B1:N1"/>
    <mergeCell ref="A2:N2"/>
    <mergeCell ref="A3:N3"/>
    <mergeCell ref="F9:J9"/>
  </mergeCells>
  <printOptions/>
  <pageMargins left="0.69" right="0.28" top="0.85" bottom="0.28" header="0.46" footer="0.45"/>
  <pageSetup horizontalDpi="600" verticalDpi="600" orientation="portrait" paperSize="9" scale="86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40">
      <selection activeCell="F43" sqref="F43"/>
    </sheetView>
  </sheetViews>
  <sheetFormatPr defaultColWidth="9.140625" defaultRowHeight="12.75" customHeight="1"/>
  <cols>
    <col min="1" max="1" width="3.28125" style="1" customWidth="1"/>
    <col min="2" max="2" width="50.57421875" style="1" customWidth="1"/>
    <col min="3" max="3" width="4.421875" style="1" customWidth="1"/>
    <col min="4" max="4" width="18.28125" style="47" customWidth="1"/>
    <col min="5" max="5" width="1.7109375" style="47" customWidth="1"/>
    <col min="6" max="6" width="18.00390625" style="47" customWidth="1"/>
    <col min="7" max="16384" width="9.140625" style="1" customWidth="1"/>
  </cols>
  <sheetData>
    <row r="1" spans="1:6" ht="25.5">
      <c r="A1" s="103" t="s">
        <v>74</v>
      </c>
      <c r="B1" s="103"/>
      <c r="C1" s="103"/>
      <c r="D1" s="103"/>
      <c r="E1" s="103"/>
      <c r="F1" s="103"/>
    </row>
    <row r="2" spans="1:6" ht="15" customHeight="1">
      <c r="A2" s="105" t="s">
        <v>50</v>
      </c>
      <c r="B2" s="105"/>
      <c r="C2" s="105"/>
      <c r="D2" s="105"/>
      <c r="E2" s="105"/>
      <c r="F2" s="105"/>
    </row>
    <row r="3" spans="1:6" ht="15" customHeight="1">
      <c r="A3" s="105" t="s">
        <v>51</v>
      </c>
      <c r="B3" s="105"/>
      <c r="C3" s="105"/>
      <c r="D3" s="105"/>
      <c r="E3" s="105"/>
      <c r="F3" s="105"/>
    </row>
    <row r="4" spans="2:5" ht="15">
      <c r="B4" s="8"/>
      <c r="C4" s="8"/>
      <c r="D4" s="61"/>
      <c r="E4" s="61"/>
    </row>
    <row r="5" spans="2:5" ht="15">
      <c r="B5" s="8" t="s">
        <v>85</v>
      </c>
      <c r="C5" s="8"/>
      <c r="D5" s="61"/>
      <c r="E5" s="61"/>
    </row>
    <row r="6" spans="2:5" ht="15">
      <c r="B6" s="8" t="s">
        <v>110</v>
      </c>
      <c r="C6" s="8"/>
      <c r="D6" s="61"/>
      <c r="E6" s="61"/>
    </row>
    <row r="7" spans="2:6" ht="15">
      <c r="B7" s="4"/>
      <c r="C7" s="4"/>
      <c r="D7" s="62" t="s">
        <v>0</v>
      </c>
      <c r="E7" s="63"/>
      <c r="F7" s="62" t="s">
        <v>129</v>
      </c>
    </row>
    <row r="8" spans="2:6" ht="15">
      <c r="B8" s="4"/>
      <c r="C8" s="4"/>
      <c r="D8" s="62" t="s">
        <v>128</v>
      </c>
      <c r="E8" s="63"/>
      <c r="F8" s="62" t="s">
        <v>128</v>
      </c>
    </row>
    <row r="9" spans="2:6" ht="15">
      <c r="B9" s="4"/>
      <c r="C9" s="22"/>
      <c r="D9" s="64" t="s">
        <v>121</v>
      </c>
      <c r="E9" s="63"/>
      <c r="F9" s="64" t="s">
        <v>82</v>
      </c>
    </row>
    <row r="10" spans="2:6" ht="15">
      <c r="B10" s="4"/>
      <c r="C10" s="4"/>
      <c r="D10" s="62" t="s">
        <v>2</v>
      </c>
      <c r="E10" s="62"/>
      <c r="F10" s="62" t="s">
        <v>2</v>
      </c>
    </row>
    <row r="11" spans="2:6" ht="15">
      <c r="B11" s="8"/>
      <c r="C11" s="8"/>
      <c r="D11" s="61"/>
      <c r="E11" s="61"/>
      <c r="F11" s="61"/>
    </row>
    <row r="12" spans="2:6" ht="15">
      <c r="B12" s="4" t="s">
        <v>1</v>
      </c>
      <c r="C12" s="4"/>
      <c r="D12" s="87">
        <f>313736-14057</f>
        <v>299679</v>
      </c>
      <c r="E12" s="61"/>
      <c r="F12" s="61">
        <v>277038</v>
      </c>
    </row>
    <row r="13" spans="2:6" ht="6.75" customHeight="1">
      <c r="B13" s="4"/>
      <c r="C13" s="4"/>
      <c r="D13" s="87"/>
      <c r="E13" s="61"/>
      <c r="F13" s="61"/>
    </row>
    <row r="14" spans="2:6" ht="15">
      <c r="B14" s="4" t="s">
        <v>28</v>
      </c>
      <c r="C14" s="4"/>
      <c r="D14" s="88"/>
      <c r="E14" s="61"/>
      <c r="F14" s="61"/>
    </row>
    <row r="15" spans="1:6" ht="15">
      <c r="A15" s="1" t="s">
        <v>62</v>
      </c>
      <c r="B15" s="4" t="s">
        <v>71</v>
      </c>
      <c r="C15" s="4"/>
      <c r="D15" s="88">
        <f>208134+14057</f>
        <v>222191</v>
      </c>
      <c r="E15" s="61"/>
      <c r="F15" s="65">
        <v>223748</v>
      </c>
    </row>
    <row r="16" spans="2:6" ht="15">
      <c r="B16" s="4" t="s">
        <v>29</v>
      </c>
      <c r="C16" s="4"/>
      <c r="D16" s="89">
        <f>SUM(D12:D15)</f>
        <v>521870</v>
      </c>
      <c r="E16" s="61"/>
      <c r="F16" s="61">
        <f>+F15+F12</f>
        <v>500786</v>
      </c>
    </row>
    <row r="17" spans="2:6" ht="15">
      <c r="B17" s="4"/>
      <c r="C17" s="4"/>
      <c r="D17" s="88"/>
      <c r="E17" s="61"/>
      <c r="F17" s="61"/>
    </row>
    <row r="18" spans="2:6" ht="15">
      <c r="B18" s="4" t="s">
        <v>30</v>
      </c>
      <c r="C18" s="4"/>
      <c r="D18" s="88"/>
      <c r="E18" s="61"/>
      <c r="F18" s="61"/>
    </row>
    <row r="19" spans="2:6" ht="15">
      <c r="B19" s="4" t="s">
        <v>67</v>
      </c>
      <c r="C19" s="4"/>
      <c r="D19" s="88">
        <v>-568449</v>
      </c>
      <c r="E19" s="61"/>
      <c r="F19" s="61">
        <v>-2007484</v>
      </c>
    </row>
    <row r="20" spans="2:6" ht="15">
      <c r="B20" s="4" t="s">
        <v>68</v>
      </c>
      <c r="C20" s="4"/>
      <c r="D20" s="90">
        <v>-323597</v>
      </c>
      <c r="E20" s="61"/>
      <c r="F20" s="65">
        <v>2927307</v>
      </c>
    </row>
    <row r="21" spans="2:6" ht="15">
      <c r="B21" s="4"/>
      <c r="C21" s="4"/>
      <c r="D21" s="88">
        <f>+D20+D19+D16</f>
        <v>-370176</v>
      </c>
      <c r="E21" s="61"/>
      <c r="F21" s="61">
        <f>+F20+F19+F16</f>
        <v>1420609</v>
      </c>
    </row>
    <row r="22" spans="2:6" ht="15">
      <c r="B22" s="4" t="s">
        <v>123</v>
      </c>
      <c r="C22" s="10"/>
      <c r="D22" s="88">
        <v>-37421</v>
      </c>
      <c r="E22" s="61"/>
      <c r="F22" s="61">
        <v>-25641</v>
      </c>
    </row>
    <row r="23" spans="2:6" ht="15">
      <c r="B23" s="4" t="s">
        <v>92</v>
      </c>
      <c r="C23" s="10"/>
      <c r="D23" s="91">
        <f>+D22+D21</f>
        <v>-407597</v>
      </c>
      <c r="E23" s="61"/>
      <c r="F23" s="66">
        <f>+F22+F21</f>
        <v>1394968</v>
      </c>
    </row>
    <row r="24" spans="2:6" ht="15">
      <c r="B24" s="4"/>
      <c r="C24" s="10"/>
      <c r="D24" s="88"/>
      <c r="E24" s="61"/>
      <c r="F24" s="61"/>
    </row>
    <row r="25" spans="2:6" ht="15">
      <c r="B25" s="4" t="s">
        <v>39</v>
      </c>
      <c r="C25" s="10"/>
      <c r="D25" s="88"/>
      <c r="E25" s="61"/>
      <c r="F25" s="61"/>
    </row>
    <row r="26" spans="2:6" ht="15">
      <c r="B26" s="4" t="s">
        <v>69</v>
      </c>
      <c r="C26" s="4"/>
      <c r="D26" s="88">
        <v>387222</v>
      </c>
      <c r="E26" s="61"/>
      <c r="F26" s="61">
        <v>-287900</v>
      </c>
    </row>
    <row r="27" spans="2:6" ht="15">
      <c r="B27" s="4"/>
      <c r="C27" s="8"/>
      <c r="D27" s="91">
        <f>SUM(D26:D26)</f>
        <v>387222</v>
      </c>
      <c r="E27" s="61"/>
      <c r="F27" s="66">
        <f>+F26</f>
        <v>-287900</v>
      </c>
    </row>
    <row r="28" spans="2:6" ht="15">
      <c r="B28" s="4"/>
      <c r="C28" s="4"/>
      <c r="D28" s="88"/>
      <c r="E28" s="61"/>
      <c r="F28" s="61"/>
    </row>
    <row r="29" spans="2:6" ht="15">
      <c r="B29" s="4" t="s">
        <v>40</v>
      </c>
      <c r="C29" s="4"/>
      <c r="D29" s="88"/>
      <c r="E29" s="61"/>
      <c r="F29" s="61"/>
    </row>
    <row r="30" spans="2:6" ht="15">
      <c r="B30" s="4" t="s">
        <v>70</v>
      </c>
      <c r="C30" s="4"/>
      <c r="D30" s="88">
        <v>-74927</v>
      </c>
      <c r="E30" s="61"/>
      <c r="F30" s="61">
        <v>-93506</v>
      </c>
    </row>
    <row r="31" spans="2:6" ht="15">
      <c r="B31" s="4"/>
      <c r="C31" s="4"/>
      <c r="D31" s="91">
        <f>SUM(D30:D30)</f>
        <v>-74927</v>
      </c>
      <c r="E31" s="61"/>
      <c r="F31" s="66">
        <f>+F30</f>
        <v>-93506</v>
      </c>
    </row>
    <row r="32" spans="2:6" ht="15">
      <c r="B32" s="4"/>
      <c r="C32" s="4"/>
      <c r="D32" s="88"/>
      <c r="E32" s="61"/>
      <c r="F32" s="61"/>
    </row>
    <row r="33" spans="2:6" ht="15">
      <c r="B33" s="4" t="s">
        <v>31</v>
      </c>
      <c r="C33" s="4"/>
      <c r="D33" s="88">
        <f>+D31+D27+D23</f>
        <v>-95302</v>
      </c>
      <c r="E33" s="67"/>
      <c r="F33" s="61">
        <f>+F31+F27+F23</f>
        <v>1013562</v>
      </c>
    </row>
    <row r="34" spans="2:6" ht="7.5" customHeight="1">
      <c r="B34" s="4"/>
      <c r="C34" s="4"/>
      <c r="D34" s="88"/>
      <c r="E34" s="61"/>
      <c r="F34" s="61"/>
    </row>
    <row r="35" spans="2:6" ht="15">
      <c r="B35" s="4" t="s">
        <v>124</v>
      </c>
      <c r="C35" s="4"/>
      <c r="D35" s="88">
        <v>2835479</v>
      </c>
      <c r="E35" s="61"/>
      <c r="F35" s="61">
        <v>1821917</v>
      </c>
    </row>
    <row r="36" spans="2:6" ht="7.5" customHeight="1">
      <c r="B36" s="4"/>
      <c r="C36" s="4"/>
      <c r="D36" s="88"/>
      <c r="E36" s="61"/>
      <c r="F36" s="61"/>
    </row>
    <row r="37" spans="2:6" ht="15.75" thickBot="1">
      <c r="B37" s="4" t="s">
        <v>125</v>
      </c>
      <c r="C37" s="4"/>
      <c r="D37" s="92">
        <f>+D35+D33</f>
        <v>2740177</v>
      </c>
      <c r="E37" s="67"/>
      <c r="F37" s="74">
        <f>+F35+F33</f>
        <v>2835479</v>
      </c>
    </row>
    <row r="38" spans="2:5" ht="15.75" thickTop="1">
      <c r="B38" s="4"/>
      <c r="C38" s="4"/>
      <c r="D38" s="88"/>
      <c r="E38" s="61"/>
    </row>
    <row r="39" spans="2:5" ht="15">
      <c r="B39" s="4"/>
      <c r="C39" s="4"/>
      <c r="D39" s="88"/>
      <c r="E39" s="61"/>
    </row>
    <row r="40" spans="2:5" ht="15">
      <c r="B40" s="4" t="s">
        <v>66</v>
      </c>
      <c r="C40" s="4"/>
      <c r="D40" s="88"/>
      <c r="E40" s="61"/>
    </row>
    <row r="41" spans="2:6" ht="15">
      <c r="B41" s="4" t="s">
        <v>126</v>
      </c>
      <c r="C41" s="4"/>
      <c r="D41" s="88">
        <v>2180566</v>
      </c>
      <c r="E41" s="61"/>
      <c r="F41" s="61">
        <v>2334843</v>
      </c>
    </row>
    <row r="42" spans="2:6" ht="15">
      <c r="B42" s="4" t="s">
        <v>73</v>
      </c>
      <c r="C42" s="4"/>
      <c r="D42" s="90">
        <v>559611</v>
      </c>
      <c r="E42" s="61"/>
      <c r="F42" s="65">
        <v>500652</v>
      </c>
    </row>
    <row r="43" spans="2:6" ht="15">
      <c r="B43" s="4"/>
      <c r="C43" s="4"/>
      <c r="D43" s="88">
        <f>SUM(D41:D42)</f>
        <v>2740177</v>
      </c>
      <c r="E43" s="61"/>
      <c r="F43" s="61">
        <f>+F42+F41</f>
        <v>2835495</v>
      </c>
    </row>
    <row r="44" spans="2:6" ht="15">
      <c r="B44" s="4" t="s">
        <v>111</v>
      </c>
      <c r="C44" s="4"/>
      <c r="D44" s="88"/>
      <c r="E44" s="61"/>
      <c r="F44" s="61"/>
    </row>
    <row r="45" spans="2:6" ht="15">
      <c r="B45" s="4" t="s">
        <v>112</v>
      </c>
      <c r="C45" s="4"/>
      <c r="D45" s="88">
        <v>0</v>
      </c>
      <c r="E45" s="61"/>
      <c r="F45" s="61">
        <v>-16</v>
      </c>
    </row>
    <row r="46" spans="2:6" ht="15.75" thickBot="1">
      <c r="B46" s="4"/>
      <c r="C46" s="4"/>
      <c r="D46" s="92">
        <f>+D45+D43</f>
        <v>2740177</v>
      </c>
      <c r="E46" s="61"/>
      <c r="F46" s="74">
        <f>+F45+F43</f>
        <v>2835479</v>
      </c>
    </row>
    <row r="47" spans="2:5" ht="15.75" thickTop="1">
      <c r="B47" s="16"/>
      <c r="C47" s="16"/>
      <c r="D47" s="93"/>
      <c r="E47" s="61"/>
    </row>
    <row r="48" spans="2:5" ht="15">
      <c r="B48" s="4"/>
      <c r="C48" s="4"/>
      <c r="D48" s="94"/>
      <c r="E48" s="61"/>
    </row>
    <row r="49" spans="2:6" ht="30.75" customHeight="1">
      <c r="B49" s="102" t="s">
        <v>97</v>
      </c>
      <c r="C49" s="102"/>
      <c r="D49" s="102"/>
      <c r="E49" s="102"/>
      <c r="F49" s="102"/>
    </row>
    <row r="50" spans="2:5" ht="15.75" customHeight="1">
      <c r="B50" s="110"/>
      <c r="C50" s="111"/>
      <c r="D50" s="111"/>
      <c r="E50" s="111"/>
    </row>
    <row r="51" spans="2:5" ht="15">
      <c r="B51" s="16"/>
      <c r="C51" s="16"/>
      <c r="D51" s="20"/>
      <c r="E51" s="61"/>
    </row>
    <row r="52" spans="2:5" ht="15">
      <c r="B52" s="16"/>
      <c r="C52" s="16"/>
      <c r="D52" s="19"/>
      <c r="E52" s="61"/>
    </row>
    <row r="53" spans="4:6" s="4" customFormat="1" ht="15">
      <c r="D53" s="68"/>
      <c r="E53" s="61"/>
      <c r="F53" s="61"/>
    </row>
    <row r="54" ht="12.75">
      <c r="D54" s="69"/>
    </row>
    <row r="55" ht="12.75">
      <c r="D55" s="69"/>
    </row>
    <row r="56" ht="12.75">
      <c r="D56" s="69"/>
    </row>
    <row r="57" ht="12.75">
      <c r="D57" s="69"/>
    </row>
    <row r="58" ht="12.75">
      <c r="D58" s="69"/>
    </row>
    <row r="59" ht="12.75">
      <c r="D59" s="69"/>
    </row>
    <row r="60" ht="12.75">
      <c r="D60" s="69"/>
    </row>
    <row r="61" ht="12.75">
      <c r="D61" s="69"/>
    </row>
    <row r="62" ht="12.75">
      <c r="D62" s="69"/>
    </row>
    <row r="63" ht="12.75">
      <c r="D63" s="69"/>
    </row>
    <row r="64" ht="12.75">
      <c r="D64" s="69"/>
    </row>
    <row r="65" ht="12.75">
      <c r="D65" s="69"/>
    </row>
    <row r="66" ht="12.75">
      <c r="D66" s="69"/>
    </row>
    <row r="67" ht="12.75">
      <c r="D67" s="69"/>
    </row>
    <row r="68" ht="12.75">
      <c r="D68" s="69"/>
    </row>
    <row r="69" ht="12.75">
      <c r="D69" s="69"/>
    </row>
    <row r="70" ht="12.75">
      <c r="D70" s="69"/>
    </row>
    <row r="71" ht="12.75">
      <c r="D71" s="69"/>
    </row>
    <row r="72" ht="12.75">
      <c r="D72" s="69"/>
    </row>
    <row r="73" ht="12.75">
      <c r="D73" s="69"/>
    </row>
    <row r="74" ht="12.75">
      <c r="D74" s="69"/>
    </row>
    <row r="75" ht="12.75">
      <c r="D75" s="69"/>
    </row>
    <row r="76" ht="12.75">
      <c r="D76" s="69"/>
    </row>
    <row r="77" ht="12.75">
      <c r="D77" s="69"/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</sheetData>
  <mergeCells count="5">
    <mergeCell ref="B50:E50"/>
    <mergeCell ref="A1:F1"/>
    <mergeCell ref="A2:F2"/>
    <mergeCell ref="A3:F3"/>
    <mergeCell ref="B49:F49"/>
  </mergeCells>
  <printOptions/>
  <pageMargins left="0.87" right="0.4" top="0.96" bottom="0.59" header="0.5" footer="0.5"/>
  <pageSetup horizontalDpi="360" verticalDpi="360" orientation="portrait" paperSize="9" scale="8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Multi-Purpose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 Office</dc:creator>
  <cp:keywords/>
  <dc:description/>
  <cp:lastModifiedBy>mpb</cp:lastModifiedBy>
  <cp:lastPrinted>2005-05-30T08:22:06Z</cp:lastPrinted>
  <dcterms:created xsi:type="dcterms:W3CDTF">2000-08-08T04:26:32Z</dcterms:created>
  <dcterms:modified xsi:type="dcterms:W3CDTF">2005-05-30T09:12:57Z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495062991</vt:i4>
  </property>
  <property fmtid="{D5CDD505-2E9C-101B-9397-08002B2CF9AE}" pid="3" name="_EmailSubject">
    <vt:lpwstr>KLSE 4th Qty results</vt:lpwstr>
  </property>
  <property fmtid="{D5CDD505-2E9C-101B-9397-08002B2CF9AE}" pid="4" name="_AuthorEmail">
    <vt:lpwstr>jenn@mplant.com.my</vt:lpwstr>
  </property>
  <property fmtid="{D5CDD505-2E9C-101B-9397-08002B2CF9AE}" pid="5" name="_AuthorEmailDisplayName">
    <vt:lpwstr>Pang Yin Fan</vt:lpwstr>
  </property>
  <property fmtid="{D5CDD505-2E9C-101B-9397-08002B2CF9AE}" pid="6" name="_PreviousAdHocReviewCycleID">
    <vt:i4>-104694004</vt:i4>
  </property>
</Properties>
</file>